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Introduction" sheetId="1" r:id="rId1"/>
    <sheet name="Material flow data USSR" sheetId="2" r:id="rId2"/>
    <sheet name="Material flow data RF" sheetId="3" r:id="rId3"/>
    <sheet name="Aggregate Indicators" sheetId="4" r:id="rId4"/>
    <sheet name=" International comparison 1" sheetId="5" r:id="rId5"/>
    <sheet name="International comparison 2" sheetId="6" r:id="rId6"/>
    <sheet name="Technical notes" sheetId="7" r:id="rId7"/>
  </sheets>
  <definedNames/>
  <calcPr fullCalcOnLoad="1"/>
</workbook>
</file>

<file path=xl/sharedStrings.xml><?xml version="1.0" encoding="utf-8"?>
<sst xmlns="http://schemas.openxmlformats.org/spreadsheetml/2006/main" count="204" uniqueCount="85">
  <si>
    <t>Project:</t>
  </si>
  <si>
    <t>Url:</t>
  </si>
  <si>
    <t xml:space="preserve">Source: </t>
  </si>
  <si>
    <t>http://www.uni-klu.ac.at/socec/inhalt/1088.htm</t>
  </si>
  <si>
    <t>Austria</t>
  </si>
  <si>
    <t>Content:</t>
  </si>
  <si>
    <t>Contact:</t>
  </si>
  <si>
    <t>Fridolin Krausmann</t>
  </si>
  <si>
    <t>Institute of Social Ecology</t>
  </si>
  <si>
    <t>Schottenfeldgasse 29</t>
  </si>
  <si>
    <t>A-1070 Vienna</t>
  </si>
  <si>
    <t>Biomass</t>
  </si>
  <si>
    <t>Technical notes</t>
  </si>
  <si>
    <t>Alpen Adria Universität Klagenfurt-Graz-Wien</t>
  </si>
  <si>
    <t>Year</t>
  </si>
  <si>
    <t>Population</t>
  </si>
  <si>
    <t>GDP</t>
  </si>
  <si>
    <t>Unit: 1000 metric tonnes</t>
  </si>
  <si>
    <t>Socio-economic data</t>
  </si>
  <si>
    <t>Imports</t>
  </si>
  <si>
    <t>Exports</t>
  </si>
  <si>
    <t>million 1990 Geary-Khamis $</t>
  </si>
  <si>
    <t>DE</t>
  </si>
  <si>
    <t>Domestic extraction (DE)</t>
  </si>
  <si>
    <t>no data</t>
  </si>
  <si>
    <t>1000 t/yr</t>
  </si>
  <si>
    <t>Domestic Material Conumption (DMC)</t>
  </si>
  <si>
    <t>Metabolic rates</t>
  </si>
  <si>
    <t>DMC/cap/yr</t>
  </si>
  <si>
    <t>DMC/GDP</t>
  </si>
  <si>
    <t>Resource intensity</t>
  </si>
  <si>
    <t>kg/$/yr</t>
  </si>
  <si>
    <t>Aggregate Indicators</t>
  </si>
  <si>
    <t>Population, GDP, Metabolic  Rates (Resource Flows/Capita) and Resource Intensity (Resource Flows per Unit of GDP)</t>
  </si>
  <si>
    <t>For questions or more detailed data please contact:</t>
  </si>
  <si>
    <t>Material and Energy Flows in the USSR and the Russian Federation, 1900-2010</t>
  </si>
  <si>
    <t>Version 1.0 (February 2016)</t>
  </si>
  <si>
    <t>Methods and sources: see technical notes and Krausmann et al. 2016</t>
  </si>
  <si>
    <t>Krausmann, F., Gaugl, B., West, J., Schandl H.</t>
  </si>
  <si>
    <t>fridolin.krausmann@aau.at</t>
  </si>
  <si>
    <t>The metabolic transition of a planned economy: Material flows in the USSR and the Russian Federation 1900 to 2010</t>
  </si>
  <si>
    <t>Metalls</t>
  </si>
  <si>
    <t>Minerals</t>
  </si>
  <si>
    <t>Fossils</t>
  </si>
  <si>
    <t>Other</t>
  </si>
  <si>
    <t>Physical Trade Balance (Imports minus exports)</t>
  </si>
  <si>
    <t>PTB</t>
  </si>
  <si>
    <t>t/cap/yr</t>
  </si>
  <si>
    <t>UK</t>
  </si>
  <si>
    <t>USA</t>
  </si>
  <si>
    <t>Japan</t>
  </si>
  <si>
    <t>USSR</t>
  </si>
  <si>
    <t>Bulgaria</t>
  </si>
  <si>
    <t>Romania</t>
  </si>
  <si>
    <t>Poland</t>
  </si>
  <si>
    <t>Metabolic rate (DMC/cap)</t>
  </si>
  <si>
    <t>Metabolic rate (DMC per capita)</t>
  </si>
  <si>
    <t>Share of mineral and fossil materials in DMC</t>
  </si>
  <si>
    <t>% DMC</t>
  </si>
  <si>
    <t>International comparison: UK, USA, Japan and USSR/FSU 1900 to 2008</t>
  </si>
  <si>
    <t>Materials flows in the  Russian Federation by main material groups 1992 to 2010</t>
  </si>
  <si>
    <t>Materials flows in the USSR and the Former Soviet Union (1992-2008) by main material groups 1900 to 2008</t>
  </si>
  <si>
    <t>Material flow data USSR/Former Soviet Union 1900-2008</t>
  </si>
  <si>
    <t>Material flow data Russian Federation (RF) 1992-2010</t>
  </si>
  <si>
    <t>Bulgaria: Altaparmakova, T., 2016. Bulgariens physische Ökonomie. Materialflussanalyse 1970 - 2008. Alpen-Adria University, Klagenfurt.</t>
  </si>
  <si>
    <t>Romania: Böhm, S., 2015. Veränderungen des sozialen Metabolismus in Rumänien im Zeitraum 1961–2011 : eine Materialflussanalyse mit Fokus auf die Transition unter veränderten politischen Regimen. Alpen Adria Universität, Klagenfurt.</t>
  </si>
  <si>
    <t>Poland: Bacher, M., Wettstein, J., Buerger, C., Restezki, G., Mayrhofer, I., Mittas, S., Mader, V., Wieland, H.P., Riegler, M., Eisenmenger, Krausmann, F., 2012. Material Flows in Poland, 1960-2010. Research Report. Alpen Adria University, Klagenfurt.</t>
  </si>
  <si>
    <t>Japan: Krausmann, F., Gingrich, S., Nourbakhch-Sabet, R., 2011. Themetabolic transition in Japan. J. Ind. Ecol. 15, 877–892. http://dx.doi.org/10.1111/j.1530-9290.2011.00376.x.</t>
  </si>
  <si>
    <t>USA: Gierlinger, S., Krausmann, F., 2012. The physical economy of the United States of America. J. Ind. Ecol. 16, 365–377. http://dx.doi.org/10.1111/j.1530-9290.2011.00404.x.</t>
  </si>
  <si>
    <t>UK: Schandl, H., Schulz, N., 2002. Changes in the United Kingdom's natural relations in terms of society's metabolism and land-use from 1850 to the present day. Ecol. Econ. 41, 203–221. http://dx.doi.org/10.1016/S0921-8009(02)00031-9 and Eurostat, 2007. Economy-wide Material Flow Accounts and Resource Productivity, EU15 1970-2004. European Statistical Office, Luxembourg.</t>
  </si>
  <si>
    <t>Material productivity (GDP/DMC)</t>
  </si>
  <si>
    <t>Sources of international material flow data:</t>
  </si>
  <si>
    <t>Sources of international material flow data</t>
  </si>
  <si>
    <t>International comparison: USSR/FSU, Bulgaria, Romania, Poland 1961 to 2010</t>
  </si>
  <si>
    <t>$ GDP (1990 intl. GK$) / kg DMC</t>
  </si>
  <si>
    <t>$ GDP (1990 intl GK$) / kg DMC</t>
  </si>
  <si>
    <t>kg DMCminfoss / $ GDP (1990 intl. GK$)</t>
  </si>
  <si>
    <t>Material intensity of mineral and fossil materials (DMC of fossil and mineral materials per GDP)</t>
  </si>
  <si>
    <t>Source for Population and GDP: Maddison, 2013. The Maddison-Project. http://www.ggdc.net/maddison/maddisonproject/home.htm (2013 version).</t>
  </si>
  <si>
    <t>Russian Federation</t>
  </si>
  <si>
    <t>USSR &amp; FSU</t>
  </si>
  <si>
    <t>DMC</t>
  </si>
  <si>
    <t>Export</t>
  </si>
  <si>
    <t>MISO Material Inputs Stocks and Outputs (Austrian Science Fund FWF Project P27590)</t>
  </si>
  <si>
    <t>Ecol. Econ. 124, 76–85. doi:10.1016/j.ecolecon.2015.12.011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</si>
</sst>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_-;\-* #,##0.0_-;_-* &quot;-&quot;?_-;_-@_-"/>
    <numFmt numFmtId="178" formatCode="_-* #,##0.000_-;\-* #,##0.000_-;_-* &quot;-&quot;??_-;_-@_-"/>
    <numFmt numFmtId="179" formatCode="0_ ;\-0\ "/>
    <numFmt numFmtId="180" formatCode="_-* #,##0_-;\-* #,##0_-;_-* &quot;-&quot;?_-;_-@_-"/>
    <numFmt numFmtId="181" formatCode="0_ ;[Red]\-0\ "/>
    <numFmt numFmtId="182" formatCode="#,##0_ ;[Red]\-#,##0\ "/>
    <numFmt numFmtId="183" formatCode="_-* #,##0.0000_-;\-* #,##0.0000_-;_-* &quot;-&quot;??_-;_-@_-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0.00000000"/>
    <numFmt numFmtId="190" formatCode="0.0000000"/>
    <numFmt numFmtId="191" formatCode="_-* #,##0.000_-;\-* #,##0.000_-;_-* &quot;-&quot;???_-;_-@_-"/>
    <numFmt numFmtId="192" formatCode="_-* #,##0.00000_-;\-* #,##0.00000_-;_-* &quot;-&quot;??_-;_-@_-"/>
    <numFmt numFmtId="193" formatCode="_-* #,##0.000000_-;\-* #,##0.000000_-;_-* &quot;-&quot;??_-;_-@_-"/>
    <numFmt numFmtId="194" formatCode="_-* #,##0.0000000_-;\-* #,##0.0000000_-;_-* &quot;-&quot;??_-;_-@_-"/>
    <numFmt numFmtId="195" formatCode="_-* #,##0.0000_-;\-* #,##0.0000_-;_-* &quot;-&quot;???_-;_-@_-"/>
    <numFmt numFmtId="196" formatCode="0.0_ ;[Red]\-0.0\ "/>
    <numFmt numFmtId="197" formatCode="&quot;$&quot;#,##0_);[Red]\(&quot;$&quot;#,##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1.5"/>
      <color indexed="8"/>
      <name val="Arial"/>
      <family val="0"/>
    </font>
    <font>
      <sz val="1.45"/>
      <color indexed="8"/>
      <name val="Arial"/>
      <family val="0"/>
    </font>
    <font>
      <b/>
      <sz val="1.25"/>
      <color indexed="8"/>
      <name val="Arial"/>
      <family val="0"/>
    </font>
    <font>
      <b/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39" applyFont="1" applyAlignment="1">
      <alignment/>
    </xf>
    <xf numFmtId="0" fontId="3" fillId="0" borderId="0" xfId="39" applyFont="1" applyAlignment="1">
      <alignment/>
    </xf>
    <xf numFmtId="0" fontId="0" fillId="0" borderId="0" xfId="39" applyFont="1" applyAlignment="1">
      <alignment/>
    </xf>
    <xf numFmtId="0" fontId="4" fillId="0" borderId="0" xfId="49" applyAlignment="1" applyProtection="1">
      <alignment/>
      <protection/>
    </xf>
    <xf numFmtId="0" fontId="0" fillId="0" borderId="0" xfId="39" applyFont="1" applyFill="1" applyAlignment="1">
      <alignment/>
    </xf>
    <xf numFmtId="166" fontId="0" fillId="0" borderId="0" xfId="39" applyNumberFormat="1" applyFont="1" applyAlignment="1">
      <alignment/>
    </xf>
    <xf numFmtId="166" fontId="0" fillId="0" borderId="0" xfId="48" applyNumberFormat="1" applyFont="1" applyAlignment="1">
      <alignment/>
    </xf>
    <xf numFmtId="0" fontId="4" fillId="0" borderId="0" xfId="49" applyBorder="1" applyAlignment="1" applyProtection="1">
      <alignment/>
      <protection/>
    </xf>
    <xf numFmtId="0" fontId="4" fillId="0" borderId="0" xfId="49" applyFill="1" applyAlignment="1" applyProtection="1">
      <alignment/>
      <protection/>
    </xf>
    <xf numFmtId="0" fontId="6" fillId="0" borderId="0" xfId="39" applyFont="1" applyFill="1" applyAlignment="1">
      <alignment/>
    </xf>
    <xf numFmtId="0" fontId="0" fillId="0" borderId="0" xfId="39" applyFont="1" applyBorder="1" applyAlignment="1">
      <alignment/>
    </xf>
    <xf numFmtId="165" fontId="0" fillId="0" borderId="0" xfId="48" applyNumberFormat="1" applyFont="1" applyFill="1" applyAlignment="1">
      <alignment/>
    </xf>
    <xf numFmtId="1" fontId="0" fillId="0" borderId="0" xfId="39" applyNumberFormat="1" applyFont="1" applyFill="1" applyAlignment="1">
      <alignment/>
    </xf>
    <xf numFmtId="1" fontId="1" fillId="0" borderId="0" xfId="39" applyNumberFormat="1" applyFont="1" applyFill="1" applyAlignment="1">
      <alignment/>
    </xf>
    <xf numFmtId="0" fontId="6" fillId="0" borderId="0" xfId="39" applyFont="1" applyAlignment="1">
      <alignment/>
    </xf>
    <xf numFmtId="165" fontId="0" fillId="0" borderId="0" xfId="48" applyNumberFormat="1" applyFont="1" applyAlignment="1">
      <alignment/>
    </xf>
    <xf numFmtId="166" fontId="1" fillId="33" borderId="0" xfId="48" applyNumberFormat="1" applyFont="1" applyFill="1" applyAlignment="1">
      <alignment/>
    </xf>
    <xf numFmtId="165" fontId="1" fillId="33" borderId="0" xfId="48" applyNumberFormat="1" applyFont="1" applyFill="1" applyAlignment="1">
      <alignment/>
    </xf>
    <xf numFmtId="166" fontId="1" fillId="33" borderId="0" xfId="48" applyNumberFormat="1" applyFont="1" applyFill="1" applyBorder="1" applyAlignment="1">
      <alignment/>
    </xf>
    <xf numFmtId="0" fontId="1" fillId="33" borderId="0" xfId="39" applyFont="1" applyFill="1" applyBorder="1" applyAlignment="1">
      <alignment/>
    </xf>
    <xf numFmtId="166" fontId="0" fillId="33" borderId="0" xfId="48" applyNumberFormat="1" applyFont="1" applyFill="1" applyAlignment="1">
      <alignment/>
    </xf>
    <xf numFmtId="165" fontId="0" fillId="0" borderId="0" xfId="0" applyNumberFormat="1" applyAlignment="1">
      <alignment/>
    </xf>
    <xf numFmtId="1" fontId="1" fillId="34" borderId="0" xfId="39" applyNumberFormat="1" applyFont="1" applyFill="1" applyAlignment="1">
      <alignment/>
    </xf>
    <xf numFmtId="166" fontId="1" fillId="34" borderId="0" xfId="48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165" fontId="0" fillId="35" borderId="0" xfId="48" applyNumberFormat="1" applyFont="1" applyFill="1" applyAlignment="1">
      <alignment/>
    </xf>
    <xf numFmtId="0" fontId="0" fillId="35" borderId="0" xfId="39" applyFont="1" applyFill="1" applyAlignment="1">
      <alignment/>
    </xf>
    <xf numFmtId="0" fontId="6" fillId="35" borderId="0" xfId="39" applyFont="1" applyFill="1" applyAlignment="1">
      <alignment/>
    </xf>
    <xf numFmtId="0" fontId="0" fillId="0" borderId="0" xfId="0" applyFill="1" applyAlignment="1">
      <alignment/>
    </xf>
    <xf numFmtId="9" fontId="0" fillId="0" borderId="0" xfId="52" applyFont="1" applyAlignment="1">
      <alignment/>
    </xf>
    <xf numFmtId="0" fontId="6" fillId="0" borderId="0" xfId="0" applyFont="1" applyAlignment="1">
      <alignment/>
    </xf>
    <xf numFmtId="166" fontId="1" fillId="9" borderId="0" xfId="48" applyNumberFormat="1" applyFont="1" applyFill="1" applyAlignment="1">
      <alignment/>
    </xf>
    <xf numFmtId="0" fontId="1" fillId="9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39" applyNumberFormat="1" applyFont="1" applyFill="1" applyAlignment="1">
      <alignment/>
    </xf>
    <xf numFmtId="0" fontId="0" fillId="34" borderId="0" xfId="39" applyFont="1" applyFill="1" applyAlignment="1">
      <alignment/>
    </xf>
    <xf numFmtId="0" fontId="1" fillId="34" borderId="0" xfId="39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Followed Hyperlink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76574"/>
        <c:axId val="35789167"/>
      </c:bar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9330744"/>
        <c:axId val="64214649"/>
      </c:bar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15"/>
          <c:y val="0.036"/>
          <c:w val="0.524"/>
          <c:h val="0.931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41060930"/>
        <c:axId val="34004051"/>
      </c:bar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74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axId val="53667048"/>
        <c:axId val="13241385"/>
      </c:bar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063602"/>
        <c:axId val="65919235"/>
      </c:bar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60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6402204"/>
        <c:axId val="37857789"/>
      </c:bar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[t/$]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0220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275"/>
          <c:y val="0.033"/>
          <c:w val="0.522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>
            <c:manualLayout>
              <c:xMode val="factor"/>
              <c:yMode val="factor"/>
              <c:x val="-0.05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74025"/>
          <c:w val="0.291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221338"/>
        <c:axId val="10992043"/>
      </c:barChart>
      <c:catAx>
        <c:axId val="122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2043"/>
        <c:crosses val="autoZero"/>
        <c:auto val="1"/>
        <c:lblOffset val="100"/>
        <c:tickLblSkip val="1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axId val="31819524"/>
        <c:axId val="17940261"/>
      </c:bar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[t/cap]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'Material flow data'!#REF!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'Material flow data'!#REF!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'Material flow data'!#REF!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'Material flow data'!#REF!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'Material flow data USSR'!#REF!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'Material flow data USSR'!#REF!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7244622"/>
        <c:axId val="43875007"/>
      </c:bar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75007"/>
        <c:crosses val="autoZero"/>
        <c:auto val="1"/>
        <c:lblOffset val="100"/>
        <c:tickLblSkip val="1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[t/ha]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104775</xdr:rowOff>
    </xdr:from>
    <xdr:to>
      <xdr:col>13</xdr:col>
      <xdr:colOff>847725</xdr:colOff>
      <xdr:row>7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4775"/>
          <a:ext cx="2400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123</xdr:col>
      <xdr:colOff>0</xdr:colOff>
      <xdr:row>24</xdr:row>
      <xdr:rowOff>0</xdr:rowOff>
    </xdr:from>
    <xdr:to>
      <xdr:col>123</xdr:col>
      <xdr:colOff>0</xdr:colOff>
      <xdr:row>48</xdr:row>
      <xdr:rowOff>0</xdr:rowOff>
    </xdr:to>
    <xdr:graphicFrame>
      <xdr:nvGraphicFramePr>
        <xdr:cNvPr id="1" name="Diagramm 1"/>
        <xdr:cNvGraphicFramePr/>
      </xdr:nvGraphicFramePr>
      <xdr:xfrm>
        <a:off x="95792925" y="4000500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123</xdr:col>
      <xdr:colOff>0</xdr:colOff>
      <xdr:row>97</xdr:row>
      <xdr:rowOff>0</xdr:rowOff>
    </xdr:from>
    <xdr:to>
      <xdr:col>123</xdr:col>
      <xdr:colOff>0</xdr:colOff>
      <xdr:row>115</xdr:row>
      <xdr:rowOff>0</xdr:rowOff>
    </xdr:to>
    <xdr:graphicFrame>
      <xdr:nvGraphicFramePr>
        <xdr:cNvPr id="2" name="Diagramm 4"/>
        <xdr:cNvGraphicFramePr/>
      </xdr:nvGraphicFramePr>
      <xdr:xfrm>
        <a:off x="95792925" y="15821025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123</xdr:col>
      <xdr:colOff>0</xdr:colOff>
      <xdr:row>45</xdr:row>
      <xdr:rowOff>0</xdr:rowOff>
    </xdr:from>
    <xdr:to>
      <xdr:col>123</xdr:col>
      <xdr:colOff>0</xdr:colOff>
      <xdr:row>69</xdr:row>
      <xdr:rowOff>9525</xdr:rowOff>
    </xdr:to>
    <xdr:graphicFrame>
      <xdr:nvGraphicFramePr>
        <xdr:cNvPr id="3" name="Diagramm 5"/>
        <xdr:cNvGraphicFramePr/>
      </xdr:nvGraphicFramePr>
      <xdr:xfrm>
        <a:off x="95792925" y="7400925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123</xdr:col>
      <xdr:colOff>0</xdr:colOff>
      <xdr:row>71</xdr:row>
      <xdr:rowOff>0</xdr:rowOff>
    </xdr:from>
    <xdr:to>
      <xdr:col>123</xdr:col>
      <xdr:colOff>0</xdr:colOff>
      <xdr:row>95</xdr:row>
      <xdr:rowOff>19050</xdr:rowOff>
    </xdr:to>
    <xdr:graphicFrame>
      <xdr:nvGraphicFramePr>
        <xdr:cNvPr id="4" name="Diagramm 6"/>
        <xdr:cNvGraphicFramePr/>
      </xdr:nvGraphicFramePr>
      <xdr:xfrm>
        <a:off x="95792925" y="11610975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123</xdr:col>
      <xdr:colOff>0</xdr:colOff>
      <xdr:row>24</xdr:row>
      <xdr:rowOff>0</xdr:rowOff>
    </xdr:from>
    <xdr:to>
      <xdr:col>124</xdr:col>
      <xdr:colOff>9525</xdr:colOff>
      <xdr:row>48</xdr:row>
      <xdr:rowOff>9525</xdr:rowOff>
    </xdr:to>
    <xdr:graphicFrame>
      <xdr:nvGraphicFramePr>
        <xdr:cNvPr id="5" name="Diagramm 7"/>
        <xdr:cNvGraphicFramePr/>
      </xdr:nvGraphicFramePr>
      <xdr:xfrm>
        <a:off x="95792925" y="4000500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121</xdr:col>
      <xdr:colOff>0</xdr:colOff>
      <xdr:row>9</xdr:row>
      <xdr:rowOff>0</xdr:rowOff>
    </xdr:from>
    <xdr:to>
      <xdr:col>121</xdr:col>
      <xdr:colOff>0</xdr:colOff>
      <xdr:row>25</xdr:row>
      <xdr:rowOff>0</xdr:rowOff>
    </xdr:to>
    <xdr:graphicFrame>
      <xdr:nvGraphicFramePr>
        <xdr:cNvPr id="1" name="Diagramm 2"/>
        <xdr:cNvGraphicFramePr/>
      </xdr:nvGraphicFramePr>
      <xdr:xfrm>
        <a:off x="92840175" y="1609725"/>
        <a:ext cx="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0</xdr:colOff>
      <xdr:row>25</xdr:row>
      <xdr:rowOff>0</xdr:rowOff>
    </xdr:from>
    <xdr:to>
      <xdr:col>108</xdr:col>
      <xdr:colOff>0</xdr:colOff>
      <xdr:row>49</xdr:row>
      <xdr:rowOff>0</xdr:rowOff>
    </xdr:to>
    <xdr:graphicFrame>
      <xdr:nvGraphicFramePr>
        <xdr:cNvPr id="1" name="Diagramm 1"/>
        <xdr:cNvGraphicFramePr/>
      </xdr:nvGraphicFramePr>
      <xdr:xfrm>
        <a:off x="82324575" y="42005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108</xdr:col>
      <xdr:colOff>0</xdr:colOff>
      <xdr:row>98</xdr:row>
      <xdr:rowOff>0</xdr:rowOff>
    </xdr:from>
    <xdr:to>
      <xdr:col>108</xdr:col>
      <xdr:colOff>0</xdr:colOff>
      <xdr:row>116</xdr:row>
      <xdr:rowOff>0</xdr:rowOff>
    </xdr:to>
    <xdr:graphicFrame>
      <xdr:nvGraphicFramePr>
        <xdr:cNvPr id="2" name="Diagramm 2"/>
        <xdr:cNvGraphicFramePr/>
      </xdr:nvGraphicFramePr>
      <xdr:xfrm>
        <a:off x="82324575" y="16021050"/>
        <a:ext cx="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108</xdr:col>
      <xdr:colOff>0</xdr:colOff>
      <xdr:row>46</xdr:row>
      <xdr:rowOff>0</xdr:rowOff>
    </xdr:from>
    <xdr:to>
      <xdr:col>108</xdr:col>
      <xdr:colOff>0</xdr:colOff>
      <xdr:row>70</xdr:row>
      <xdr:rowOff>9525</xdr:rowOff>
    </xdr:to>
    <xdr:graphicFrame>
      <xdr:nvGraphicFramePr>
        <xdr:cNvPr id="3" name="Diagramm 3"/>
        <xdr:cNvGraphicFramePr/>
      </xdr:nvGraphicFramePr>
      <xdr:xfrm>
        <a:off x="82324575" y="7600950"/>
        <a:ext cx="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108</xdr:col>
      <xdr:colOff>0</xdr:colOff>
      <xdr:row>72</xdr:row>
      <xdr:rowOff>0</xdr:rowOff>
    </xdr:from>
    <xdr:to>
      <xdr:col>108</xdr:col>
      <xdr:colOff>0</xdr:colOff>
      <xdr:row>96</xdr:row>
      <xdr:rowOff>19050</xdr:rowOff>
    </xdr:to>
    <xdr:graphicFrame>
      <xdr:nvGraphicFramePr>
        <xdr:cNvPr id="4" name="Diagramm 4"/>
        <xdr:cNvGraphicFramePr/>
      </xdr:nvGraphicFramePr>
      <xdr:xfrm>
        <a:off x="82324575" y="11811000"/>
        <a:ext cx="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108</xdr:col>
      <xdr:colOff>0</xdr:colOff>
      <xdr:row>25</xdr:row>
      <xdr:rowOff>0</xdr:rowOff>
    </xdr:from>
    <xdr:to>
      <xdr:col>109</xdr:col>
      <xdr:colOff>9525</xdr:colOff>
      <xdr:row>49</xdr:row>
      <xdr:rowOff>9525</xdr:rowOff>
    </xdr:to>
    <xdr:graphicFrame>
      <xdr:nvGraphicFramePr>
        <xdr:cNvPr id="5" name="Diagramm 5"/>
        <xdr:cNvGraphicFramePr/>
      </xdr:nvGraphicFramePr>
      <xdr:xfrm>
        <a:off x="82324575" y="4200525"/>
        <a:ext cx="771525" cy="3895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klu.ac.at/socec/inhalt/1088.htm" TargetMode="External" /><Relationship Id="rId2" Type="http://schemas.openxmlformats.org/officeDocument/2006/relationships/hyperlink" Target="mailto:fridolin.krausmann@aau.a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34"/>
  <sheetViews>
    <sheetView showGridLines="0" tabSelected="1" zoomScale="75" zoomScaleNormal="75" zoomScalePageLayoutView="0" workbookViewId="0" topLeftCell="A1">
      <pane xSplit="14" ySplit="52" topLeftCell="R92" activePane="bottomRight" state="frozen"/>
      <selection pane="topLeft" activeCell="A1" sqref="A1"/>
      <selection pane="topRight" activeCell="O1" sqref="O1"/>
      <selection pane="bottomLeft" activeCell="A48" sqref="A48"/>
      <selection pane="bottomRight" activeCell="T14" sqref="T14"/>
    </sheetView>
  </sheetViews>
  <sheetFormatPr defaultColWidth="11.421875" defaultRowHeight="12.75"/>
  <cols>
    <col min="1" max="1" width="3.8515625" style="0" customWidth="1"/>
    <col min="2" max="2" width="9.421875" style="0" customWidth="1"/>
    <col min="12" max="12" width="13.00390625" style="0" customWidth="1"/>
    <col min="14" max="14" width="37.421875" style="0" customWidth="1"/>
  </cols>
  <sheetData>
    <row r="9" ht="23.25">
      <c r="C9" s="2" t="s">
        <v>35</v>
      </c>
    </row>
    <row r="10" ht="12.75">
      <c r="C10" s="1" t="s">
        <v>36</v>
      </c>
    </row>
    <row r="11" ht="12.75">
      <c r="C11" s="1"/>
    </row>
    <row r="12" spans="2:3" ht="12.75">
      <c r="B12" s="1" t="s">
        <v>0</v>
      </c>
      <c r="C12" s="3" t="s">
        <v>83</v>
      </c>
    </row>
    <row r="14" spans="2:3" ht="12.75">
      <c r="B14" s="1" t="s">
        <v>5</v>
      </c>
      <c r="C14" s="8" t="s">
        <v>62</v>
      </c>
    </row>
    <row r="15" spans="2:3" ht="12.75">
      <c r="B15" s="1"/>
      <c r="C15" s="8" t="s">
        <v>63</v>
      </c>
    </row>
    <row r="16" spans="2:3" ht="12.75">
      <c r="B16" s="1"/>
      <c r="C16" s="8" t="s">
        <v>32</v>
      </c>
    </row>
    <row r="17" spans="2:3" ht="12.75">
      <c r="B17" s="1"/>
      <c r="C17" s="8" t="s">
        <v>59</v>
      </c>
    </row>
    <row r="18" spans="2:3" ht="12.75">
      <c r="B18" s="1"/>
      <c r="C18" s="8" t="s">
        <v>73</v>
      </c>
    </row>
    <row r="19" ht="12.75">
      <c r="C19" s="9" t="s">
        <v>12</v>
      </c>
    </row>
    <row r="21" spans="2:3" ht="12.75">
      <c r="B21" s="1" t="s">
        <v>2</v>
      </c>
      <c r="C21" s="3" t="s">
        <v>38</v>
      </c>
    </row>
    <row r="22" ht="12.75">
      <c r="C22" s="3" t="s">
        <v>40</v>
      </c>
    </row>
    <row r="23" ht="12.75">
      <c r="C23" s="3" t="s">
        <v>84</v>
      </c>
    </row>
    <row r="25" spans="2:3" ht="12.75">
      <c r="B25" s="1" t="s">
        <v>6</v>
      </c>
      <c r="C25" s="26" t="s">
        <v>34</v>
      </c>
    </row>
    <row r="26" spans="2:3" ht="12.75">
      <c r="B26" s="1"/>
      <c r="C26" s="4" t="s">
        <v>39</v>
      </c>
    </row>
    <row r="27" ht="12.75">
      <c r="C27" t="s">
        <v>7</v>
      </c>
    </row>
    <row r="28" ht="12.75">
      <c r="C28" t="s">
        <v>8</v>
      </c>
    </row>
    <row r="29" ht="12.75">
      <c r="C29" t="s">
        <v>13</v>
      </c>
    </row>
    <row r="30" ht="12.75">
      <c r="C30" t="s">
        <v>9</v>
      </c>
    </row>
    <row r="31" ht="12.75">
      <c r="C31" t="s">
        <v>10</v>
      </c>
    </row>
    <row r="32" ht="12.75">
      <c r="C32" t="s">
        <v>4</v>
      </c>
    </row>
    <row r="34" spans="2:3" ht="12.75">
      <c r="B34" s="1" t="s">
        <v>1</v>
      </c>
      <c r="C34" s="4" t="s">
        <v>3</v>
      </c>
    </row>
  </sheetData>
  <sheetProtection/>
  <hyperlinks>
    <hyperlink ref="C34" r:id="rId1" display="http://www.uni-klu.ac.at/socec/inhalt/1088.htm"/>
    <hyperlink ref="C14" location="'Material flow data USSR'!A1" display="Material flow data USSR/Former Soviet Union 1900-2008"/>
    <hyperlink ref="C26" r:id="rId2" display="fridolin.krausmann@aau.at"/>
    <hyperlink ref="C19" location="'Technical notes'!A1" display="Technical notes"/>
    <hyperlink ref="C15" location="'Material flow data RF'!A1" display="Material flow data Russian Federation (RF) 1992-2010"/>
    <hyperlink ref="C16" location="'Aggregate Indicators'!A1" display="Aggregate Indicators"/>
    <hyperlink ref="C17:C18" location="'Aggregate Indicators'!A1" display="Aggregate Indicators"/>
    <hyperlink ref="C17" location="' International comparison 1'!A1" display="International comparison: UK, USA, Japan and USSR/FSU 1900 to 2008"/>
    <hyperlink ref="C18" location="'International comparison 2'!A1" display="International comparison: USSR/FSU, Bulgaria, Romania, Poland, CZSK 1961 to 2010"/>
  </hyperlink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137"/>
  <sheetViews>
    <sheetView zoomScale="75" zoomScaleNormal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17" sqref="T17"/>
    </sheetView>
  </sheetViews>
  <sheetFormatPr defaultColWidth="11.421875" defaultRowHeight="12.75"/>
  <cols>
    <col min="1" max="1" width="13.8515625" style="13" customWidth="1"/>
    <col min="2" max="3" width="14.00390625" style="12" bestFit="1" customWidth="1"/>
    <col min="4" max="4" width="13.00390625" style="12" bestFit="1" customWidth="1"/>
    <col min="5" max="6" width="14.00390625" style="12" bestFit="1" customWidth="1"/>
    <col min="8" max="8" width="11.421875" style="7" customWidth="1"/>
    <col min="9" max="9" width="12.57421875" style="7" customWidth="1"/>
    <col min="10" max="10" width="12.421875" style="7" customWidth="1"/>
    <col min="11" max="11" width="11.421875" style="7" customWidth="1"/>
    <col min="15" max="16" width="13.421875" style="0" bestFit="1" customWidth="1"/>
    <col min="17" max="17" width="13.140625" style="0" bestFit="1" customWidth="1"/>
    <col min="18" max="19" width="14.8515625" style="0" bestFit="1" customWidth="1"/>
    <col min="20" max="20" width="13.421875" style="0" bestFit="1" customWidth="1"/>
  </cols>
  <sheetData>
    <row r="1" spans="1:11" s="5" customFormat="1" ht="15.75">
      <c r="A1" s="10" t="s">
        <v>61</v>
      </c>
      <c r="B1" s="12"/>
      <c r="C1" s="12"/>
      <c r="D1" s="12"/>
      <c r="E1" s="12"/>
      <c r="F1" s="12"/>
      <c r="H1" s="7"/>
      <c r="I1" s="7"/>
      <c r="J1" s="7"/>
      <c r="K1" s="7"/>
    </row>
    <row r="2" spans="1:11" s="5" customFormat="1" ht="15.75">
      <c r="A2" s="10" t="s">
        <v>37</v>
      </c>
      <c r="B2" s="12"/>
      <c r="C2" s="12"/>
      <c r="D2" s="12"/>
      <c r="E2" s="12"/>
      <c r="F2" s="12"/>
      <c r="H2" s="7"/>
      <c r="I2" s="7"/>
      <c r="J2" s="7"/>
      <c r="K2" s="7"/>
    </row>
    <row r="3" spans="1:11" s="5" customFormat="1" ht="15.75">
      <c r="A3" s="10" t="s">
        <v>17</v>
      </c>
      <c r="B3" s="12"/>
      <c r="C3" s="12"/>
      <c r="D3" s="12"/>
      <c r="E3" s="12"/>
      <c r="F3" s="12"/>
      <c r="H3" s="7"/>
      <c r="I3" s="7"/>
      <c r="J3" s="7"/>
      <c r="K3" s="7"/>
    </row>
    <row r="4" spans="1:11" s="5" customFormat="1" ht="12.75">
      <c r="A4" s="13"/>
      <c r="B4" s="12"/>
      <c r="C4" s="12"/>
      <c r="D4" s="12"/>
      <c r="E4" s="12"/>
      <c r="F4" s="12"/>
      <c r="H4" s="7"/>
      <c r="I4" s="7"/>
      <c r="J4" s="7"/>
      <c r="K4" s="7"/>
    </row>
    <row r="5" spans="1:11" s="5" customFormat="1" ht="12.75">
      <c r="A5" s="28" t="s">
        <v>24</v>
      </c>
      <c r="B5" s="12"/>
      <c r="C5" s="12"/>
      <c r="D5" s="12"/>
      <c r="E5" s="12"/>
      <c r="F5" s="12"/>
      <c r="H5" s="7"/>
      <c r="I5" s="7"/>
      <c r="J5" s="7"/>
      <c r="K5" s="7"/>
    </row>
    <row r="6" spans="7:129" ht="12.75">
      <c r="G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Y6" s="7"/>
    </row>
    <row r="7" spans="2:129" ht="12.75">
      <c r="B7" s="18" t="s">
        <v>23</v>
      </c>
      <c r="C7" s="18"/>
      <c r="D7" s="18"/>
      <c r="E7" s="18"/>
      <c r="F7" s="18"/>
      <c r="G7" s="7"/>
      <c r="H7" s="17" t="s">
        <v>45</v>
      </c>
      <c r="I7" s="17"/>
      <c r="J7" s="17"/>
      <c r="K7" s="17"/>
      <c r="L7" s="17"/>
      <c r="M7" s="17"/>
      <c r="N7" s="7"/>
      <c r="O7" s="20" t="s">
        <v>26</v>
      </c>
      <c r="P7" s="20"/>
      <c r="Q7" s="17"/>
      <c r="R7" s="17"/>
      <c r="S7" s="17"/>
      <c r="T7" s="21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Y7" s="7"/>
    </row>
    <row r="8" spans="2:129" ht="12.75">
      <c r="B8" s="18" t="s">
        <v>25</v>
      </c>
      <c r="C8" s="18" t="s">
        <v>25</v>
      </c>
      <c r="D8" s="18" t="s">
        <v>25</v>
      </c>
      <c r="E8" s="18" t="s">
        <v>25</v>
      </c>
      <c r="F8" s="18" t="s">
        <v>25</v>
      </c>
      <c r="G8" s="7"/>
      <c r="H8" s="18" t="s">
        <v>25</v>
      </c>
      <c r="I8" s="18" t="s">
        <v>25</v>
      </c>
      <c r="J8" s="18" t="s">
        <v>25</v>
      </c>
      <c r="K8" s="18" t="s">
        <v>25</v>
      </c>
      <c r="L8" s="18" t="s">
        <v>25</v>
      </c>
      <c r="M8" s="18" t="s">
        <v>25</v>
      </c>
      <c r="N8" s="7"/>
      <c r="O8" s="18" t="s">
        <v>25</v>
      </c>
      <c r="P8" s="18" t="s">
        <v>25</v>
      </c>
      <c r="Q8" s="18" t="s">
        <v>25</v>
      </c>
      <c r="R8" s="18" t="s">
        <v>25</v>
      </c>
      <c r="S8" s="18" t="s">
        <v>25</v>
      </c>
      <c r="T8" s="18" t="s">
        <v>25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Y8" s="7"/>
    </row>
    <row r="9" spans="1:129" ht="12.75">
      <c r="A9" s="14" t="s">
        <v>14</v>
      </c>
      <c r="B9" s="18" t="s">
        <v>11</v>
      </c>
      <c r="C9" s="18" t="s">
        <v>41</v>
      </c>
      <c r="D9" s="18" t="s">
        <v>42</v>
      </c>
      <c r="E9" s="18" t="s">
        <v>43</v>
      </c>
      <c r="F9" s="18" t="s">
        <v>22</v>
      </c>
      <c r="G9" s="7"/>
      <c r="H9" s="18" t="s">
        <v>11</v>
      </c>
      <c r="I9" s="18" t="s">
        <v>41</v>
      </c>
      <c r="J9" s="18" t="s">
        <v>42</v>
      </c>
      <c r="K9" s="18" t="s">
        <v>43</v>
      </c>
      <c r="L9" s="19" t="s">
        <v>44</v>
      </c>
      <c r="M9" s="19" t="s">
        <v>46</v>
      </c>
      <c r="N9" s="7"/>
      <c r="O9" s="18" t="s">
        <v>11</v>
      </c>
      <c r="P9" s="18" t="s">
        <v>41</v>
      </c>
      <c r="Q9" s="18" t="s">
        <v>42</v>
      </c>
      <c r="R9" s="18" t="s">
        <v>43</v>
      </c>
      <c r="S9" s="19" t="s">
        <v>44</v>
      </c>
      <c r="T9" s="19" t="s">
        <v>81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Y9" s="7"/>
    </row>
    <row r="10" spans="1:129" ht="12.75">
      <c r="A10" s="14">
        <v>1900</v>
      </c>
      <c r="B10" s="16">
        <v>452776.1461118453</v>
      </c>
      <c r="C10" s="16">
        <v>8229.473510297601</v>
      </c>
      <c r="D10" s="16">
        <v>37055.71</v>
      </c>
      <c r="E10" s="16">
        <v>26856</v>
      </c>
      <c r="F10" s="12">
        <f>SUM(B10:E10)</f>
        <v>524917.329622143</v>
      </c>
      <c r="G10" s="16"/>
      <c r="H10" s="16">
        <v>-17254.7381459</v>
      </c>
      <c r="I10" s="16"/>
      <c r="J10" s="16"/>
      <c r="K10" s="16">
        <v>4500</v>
      </c>
      <c r="L10" s="27"/>
      <c r="M10" s="16">
        <f>SUM(H10:L10)</f>
        <v>-12754.738145899999</v>
      </c>
      <c r="N10" s="16"/>
      <c r="O10" s="16">
        <f>B10+H10</f>
        <v>435521.40796594525</v>
      </c>
      <c r="P10" s="16">
        <f>C10+I10</f>
        <v>8229.473510297601</v>
      </c>
      <c r="Q10" s="16">
        <f>D10+J10</f>
        <v>37055.71</v>
      </c>
      <c r="R10" s="16">
        <f>E10+K10</f>
        <v>31356</v>
      </c>
      <c r="S10" s="16"/>
      <c r="T10" s="16">
        <f>SUM(O10:S10)</f>
        <v>512162.5914762429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Y10" s="7"/>
    </row>
    <row r="11" spans="1:129" ht="12.75">
      <c r="A11" s="14">
        <v>1901</v>
      </c>
      <c r="B11" s="16">
        <v>440141.0596496998</v>
      </c>
      <c r="C11" s="16">
        <v>6860.80783218688</v>
      </c>
      <c r="D11" s="16">
        <v>38003.1989632107</v>
      </c>
      <c r="E11" s="16">
        <v>28527</v>
      </c>
      <c r="F11" s="12">
        <f aca="true" t="shared" si="0" ref="F11:F74">SUM(B11:E11)</f>
        <v>513532.0664450973</v>
      </c>
      <c r="G11" s="16"/>
      <c r="H11" s="16">
        <v>-19781.6703259</v>
      </c>
      <c r="I11" s="16"/>
      <c r="J11" s="16"/>
      <c r="K11" s="16">
        <v>3671</v>
      </c>
      <c r="L11" s="27"/>
      <c r="M11" s="16">
        <f aca="true" t="shared" si="1" ref="M11:M74">SUM(H11:L11)</f>
        <v>-16110.670325899999</v>
      </c>
      <c r="N11" s="16"/>
      <c r="O11" s="16">
        <f aca="true" t="shared" si="2" ref="O11:O74">B11+H11</f>
        <v>420359.38932379975</v>
      </c>
      <c r="P11" s="16">
        <f aca="true" t="shared" si="3" ref="P11:P74">C11+I11</f>
        <v>6860.80783218688</v>
      </c>
      <c r="Q11" s="16">
        <f aca="true" t="shared" si="4" ref="Q11:Q74">D11+J11</f>
        <v>38003.1989632107</v>
      </c>
      <c r="R11" s="16">
        <f aca="true" t="shared" si="5" ref="R11:R74">E11+K11</f>
        <v>32198</v>
      </c>
      <c r="S11" s="16"/>
      <c r="T11" s="16">
        <f aca="true" t="shared" si="6" ref="T11:T74">SUM(O11:S11)</f>
        <v>497421.3961191973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Y11" s="7"/>
    </row>
    <row r="12" spans="1:129" ht="12.75">
      <c r="A12" s="14">
        <v>1902</v>
      </c>
      <c r="B12" s="16">
        <v>479657.7101987004</v>
      </c>
      <c r="C12" s="16">
        <v>6114.14215407616</v>
      </c>
      <c r="D12" s="16">
        <v>38968.35347826088</v>
      </c>
      <c r="E12" s="16">
        <v>28066</v>
      </c>
      <c r="F12" s="12">
        <f t="shared" si="0"/>
        <v>552806.2058310375</v>
      </c>
      <c r="G12" s="16"/>
      <c r="H12" s="16">
        <v>-19783.6703259</v>
      </c>
      <c r="I12" s="16"/>
      <c r="J12" s="16"/>
      <c r="K12" s="16">
        <v>3378</v>
      </c>
      <c r="L12" s="27"/>
      <c r="M12" s="16">
        <f t="shared" si="1"/>
        <v>-16405.6703259</v>
      </c>
      <c r="N12" s="16"/>
      <c r="O12" s="16">
        <f t="shared" si="2"/>
        <v>459874.0398728004</v>
      </c>
      <c r="P12" s="16">
        <f t="shared" si="3"/>
        <v>6114.14215407616</v>
      </c>
      <c r="Q12" s="16">
        <f t="shared" si="4"/>
        <v>38968.35347826088</v>
      </c>
      <c r="R12" s="16">
        <f t="shared" si="5"/>
        <v>31444</v>
      </c>
      <c r="S12" s="16"/>
      <c r="T12" s="16">
        <f t="shared" si="6"/>
        <v>536400.5355051374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Y12" s="7"/>
    </row>
    <row r="13" spans="1:20" ht="12.75">
      <c r="A13" s="14">
        <v>1903</v>
      </c>
      <c r="B13" s="16">
        <v>465653.5357624287</v>
      </c>
      <c r="C13" s="16">
        <v>6388.476475965441</v>
      </c>
      <c r="D13" s="16">
        <v>39951.1735451505</v>
      </c>
      <c r="E13" s="16">
        <v>29000</v>
      </c>
      <c r="F13" s="12">
        <f t="shared" si="0"/>
        <v>540993.1857835447</v>
      </c>
      <c r="G13" s="16"/>
      <c r="H13" s="16">
        <v>-19893.6703259</v>
      </c>
      <c r="I13" s="16"/>
      <c r="J13" s="16"/>
      <c r="K13" s="16">
        <v>3500</v>
      </c>
      <c r="L13" s="27"/>
      <c r="M13" s="16">
        <f t="shared" si="1"/>
        <v>-16393.6703259</v>
      </c>
      <c r="N13" s="16"/>
      <c r="O13" s="16">
        <f t="shared" si="2"/>
        <v>445759.8654365287</v>
      </c>
      <c r="P13" s="16">
        <f t="shared" si="3"/>
        <v>6388.476475965441</v>
      </c>
      <c r="Q13" s="16">
        <f t="shared" si="4"/>
        <v>39951.1735451505</v>
      </c>
      <c r="R13" s="16">
        <f t="shared" si="5"/>
        <v>32500</v>
      </c>
      <c r="S13" s="16"/>
      <c r="T13" s="16">
        <f t="shared" si="6"/>
        <v>524599.5154576446</v>
      </c>
    </row>
    <row r="14" spans="1:129" ht="12.75">
      <c r="A14" s="14">
        <v>1904</v>
      </c>
      <c r="B14" s="16">
        <v>475651.6474876829</v>
      </c>
      <c r="C14" s="16">
        <v>7342.810797854721</v>
      </c>
      <c r="D14" s="16">
        <v>40951.6591638796</v>
      </c>
      <c r="E14" s="16">
        <v>31309</v>
      </c>
      <c r="F14" s="12">
        <f t="shared" si="0"/>
        <v>555255.1174494172</v>
      </c>
      <c r="G14" s="16"/>
      <c r="H14" s="16">
        <v>-19833.6703259</v>
      </c>
      <c r="I14" s="16"/>
      <c r="J14" s="16"/>
      <c r="K14" s="16">
        <v>3890</v>
      </c>
      <c r="L14" s="27"/>
      <c r="M14" s="16">
        <f t="shared" si="1"/>
        <v>-15943.670325899999</v>
      </c>
      <c r="N14" s="16"/>
      <c r="O14" s="16">
        <f t="shared" si="2"/>
        <v>455817.97716178285</v>
      </c>
      <c r="P14" s="16">
        <f t="shared" si="3"/>
        <v>7342.810797854721</v>
      </c>
      <c r="Q14" s="16">
        <f t="shared" si="4"/>
        <v>40951.6591638796</v>
      </c>
      <c r="R14" s="16">
        <f t="shared" si="5"/>
        <v>35199</v>
      </c>
      <c r="S14" s="16"/>
      <c r="T14" s="16">
        <f t="shared" si="6"/>
        <v>539311.4471235172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Y14" s="7"/>
    </row>
    <row r="15" spans="1:129" ht="12.75">
      <c r="A15" s="14">
        <v>1905</v>
      </c>
      <c r="B15" s="16">
        <v>463357.17434317485</v>
      </c>
      <c r="C15" s="16">
        <v>7106.145119744001</v>
      </c>
      <c r="D15" s="16">
        <v>41969.810334448164</v>
      </c>
      <c r="E15" s="16">
        <v>26969</v>
      </c>
      <c r="F15" s="12">
        <f t="shared" si="0"/>
        <v>539402.129797367</v>
      </c>
      <c r="G15" s="16"/>
      <c r="H15" s="16">
        <v>-21031.922225899998</v>
      </c>
      <c r="I15" s="16"/>
      <c r="J15" s="16"/>
      <c r="K15" s="16">
        <v>4145</v>
      </c>
      <c r="L15" s="27"/>
      <c r="M15" s="16">
        <f t="shared" si="1"/>
        <v>-16886.922225899998</v>
      </c>
      <c r="N15" s="16"/>
      <c r="O15" s="16">
        <f t="shared" si="2"/>
        <v>442325.25211727485</v>
      </c>
      <c r="P15" s="16">
        <f t="shared" si="3"/>
        <v>7106.145119744001</v>
      </c>
      <c r="Q15" s="16">
        <f t="shared" si="4"/>
        <v>41969.810334448164</v>
      </c>
      <c r="R15" s="16">
        <f t="shared" si="5"/>
        <v>31114</v>
      </c>
      <c r="S15" s="16"/>
      <c r="T15" s="16">
        <f t="shared" si="6"/>
        <v>522515.20757146704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Y15" s="7"/>
    </row>
    <row r="16" spans="1:129" ht="12.75">
      <c r="A16" s="14">
        <v>1906</v>
      </c>
      <c r="B16" s="16">
        <v>450598.12164688774</v>
      </c>
      <c r="C16" s="16">
        <v>7455.479441633281</v>
      </c>
      <c r="D16" s="16">
        <v>43005.62705685619</v>
      </c>
      <c r="E16" s="16">
        <v>30627</v>
      </c>
      <c r="F16" s="12">
        <f t="shared" si="0"/>
        <v>531686.2281453772</v>
      </c>
      <c r="G16" s="16"/>
      <c r="H16" s="16">
        <v>-21483.817333799998</v>
      </c>
      <c r="I16" s="16"/>
      <c r="J16" s="16"/>
      <c r="K16" s="16">
        <v>4394</v>
      </c>
      <c r="L16" s="27"/>
      <c r="M16" s="16">
        <f t="shared" si="1"/>
        <v>-17089.817333799998</v>
      </c>
      <c r="N16" s="16"/>
      <c r="O16" s="16">
        <f t="shared" si="2"/>
        <v>429114.3043130877</v>
      </c>
      <c r="P16" s="16">
        <f t="shared" si="3"/>
        <v>7455.479441633281</v>
      </c>
      <c r="Q16" s="16">
        <f t="shared" si="4"/>
        <v>43005.62705685619</v>
      </c>
      <c r="R16" s="16">
        <f t="shared" si="5"/>
        <v>35021</v>
      </c>
      <c r="S16" s="16"/>
      <c r="T16" s="16">
        <f t="shared" si="6"/>
        <v>514596.41081157717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Y16" s="7"/>
    </row>
    <row r="17" spans="1:20" ht="12.75">
      <c r="A17" s="14">
        <v>1907</v>
      </c>
      <c r="B17" s="16">
        <v>454197.00601080403</v>
      </c>
      <c r="C17" s="16">
        <v>7542.813763522561</v>
      </c>
      <c r="D17" s="16">
        <v>44059.10933110368</v>
      </c>
      <c r="E17" s="16">
        <v>35800</v>
      </c>
      <c r="F17" s="12">
        <f t="shared" si="0"/>
        <v>541598.9291054303</v>
      </c>
      <c r="G17" s="16"/>
      <c r="H17" s="16">
        <v>-19551.0571338</v>
      </c>
      <c r="I17" s="16"/>
      <c r="J17" s="16"/>
      <c r="K17" s="16">
        <v>4093</v>
      </c>
      <c r="L17" s="27"/>
      <c r="M17" s="16">
        <f t="shared" si="1"/>
        <v>-15458.0571338</v>
      </c>
      <c r="N17" s="16"/>
      <c r="O17" s="16">
        <f t="shared" si="2"/>
        <v>434645.94887700403</v>
      </c>
      <c r="P17" s="16">
        <f t="shared" si="3"/>
        <v>7542.813763522561</v>
      </c>
      <c r="Q17" s="16">
        <f t="shared" si="4"/>
        <v>44059.10933110368</v>
      </c>
      <c r="R17" s="16">
        <f t="shared" si="5"/>
        <v>39893</v>
      </c>
      <c r="S17" s="16"/>
      <c r="T17" s="16">
        <f t="shared" si="6"/>
        <v>526140.8719716303</v>
      </c>
    </row>
    <row r="18" spans="1:122" ht="12.75">
      <c r="A18" s="14">
        <v>1908</v>
      </c>
      <c r="B18" s="16">
        <v>456919.4808861387</v>
      </c>
      <c r="C18" s="16">
        <v>7649.148085411842</v>
      </c>
      <c r="D18" s="16">
        <v>45130.257157190645</v>
      </c>
      <c r="E18" s="16">
        <v>36270</v>
      </c>
      <c r="F18" s="12">
        <f t="shared" si="0"/>
        <v>545968.8861287411</v>
      </c>
      <c r="G18" s="16"/>
      <c r="H18" s="16">
        <v>-19000.637733800002</v>
      </c>
      <c r="I18" s="16"/>
      <c r="J18" s="16"/>
      <c r="K18" s="16">
        <v>4416</v>
      </c>
      <c r="L18" s="27"/>
      <c r="M18" s="16">
        <f t="shared" si="1"/>
        <v>-14584.637733800002</v>
      </c>
      <c r="N18" s="16"/>
      <c r="O18" s="16">
        <f t="shared" si="2"/>
        <v>437918.8431523387</v>
      </c>
      <c r="P18" s="16">
        <f t="shared" si="3"/>
        <v>7649.148085411842</v>
      </c>
      <c r="Q18" s="16">
        <f t="shared" si="4"/>
        <v>45130.257157190645</v>
      </c>
      <c r="R18" s="16">
        <f t="shared" si="5"/>
        <v>40686</v>
      </c>
      <c r="S18" s="16"/>
      <c r="T18" s="16">
        <f t="shared" si="6"/>
        <v>531384.2483949412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</row>
    <row r="19" spans="1:122" ht="12.75">
      <c r="A19" s="14">
        <v>1909</v>
      </c>
      <c r="B19" s="16">
        <v>510704.68580205616</v>
      </c>
      <c r="C19" s="16">
        <v>7222.482407301121</v>
      </c>
      <c r="D19" s="16">
        <v>46219.07053511706</v>
      </c>
      <c r="E19" s="16">
        <v>39026</v>
      </c>
      <c r="F19" s="12">
        <f t="shared" si="0"/>
        <v>603172.2387444744</v>
      </c>
      <c r="G19" s="16"/>
      <c r="H19" s="16">
        <v>-25592.211833800004</v>
      </c>
      <c r="I19" s="16"/>
      <c r="J19" s="16"/>
      <c r="K19" s="16">
        <v>4363</v>
      </c>
      <c r="L19" s="27"/>
      <c r="M19" s="16">
        <f t="shared" si="1"/>
        <v>-21229.211833800004</v>
      </c>
      <c r="N19" s="16"/>
      <c r="O19" s="16">
        <f t="shared" si="2"/>
        <v>485112.47396825615</v>
      </c>
      <c r="P19" s="16">
        <f t="shared" si="3"/>
        <v>7222.482407301121</v>
      </c>
      <c r="Q19" s="16">
        <f t="shared" si="4"/>
        <v>46219.07053511706</v>
      </c>
      <c r="R19" s="16">
        <f t="shared" si="5"/>
        <v>43389</v>
      </c>
      <c r="S19" s="16"/>
      <c r="T19" s="16">
        <f t="shared" si="6"/>
        <v>581943.0269106743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</row>
    <row r="20" spans="1:122" ht="12.75">
      <c r="A20" s="14">
        <v>1910</v>
      </c>
      <c r="B20" s="16">
        <v>534338.2589876739</v>
      </c>
      <c r="C20" s="16">
        <v>7773.8167291904</v>
      </c>
      <c r="D20" s="16">
        <v>49381.8866137386</v>
      </c>
      <c r="E20" s="16">
        <v>37958</v>
      </c>
      <c r="F20" s="12">
        <f t="shared" si="0"/>
        <v>629451.9623306029</v>
      </c>
      <c r="G20" s="16"/>
      <c r="H20" s="16">
        <v>-26811.8753338</v>
      </c>
      <c r="I20" s="16">
        <v>-847.0917</v>
      </c>
      <c r="J20" s="16"/>
      <c r="K20" s="16">
        <v>4709</v>
      </c>
      <c r="L20" s="27"/>
      <c r="M20" s="16">
        <f t="shared" si="1"/>
        <v>-22949.9670338</v>
      </c>
      <c r="N20" s="16"/>
      <c r="O20" s="16">
        <f t="shared" si="2"/>
        <v>507526.3836538739</v>
      </c>
      <c r="P20" s="16">
        <f t="shared" si="3"/>
        <v>6926.7250291904</v>
      </c>
      <c r="Q20" s="16">
        <f t="shared" si="4"/>
        <v>49381.8866137386</v>
      </c>
      <c r="R20" s="16">
        <f t="shared" si="5"/>
        <v>42667</v>
      </c>
      <c r="S20" s="16"/>
      <c r="T20" s="16">
        <f t="shared" si="6"/>
        <v>606501.995296803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</row>
    <row r="21" spans="1:122" ht="12.75">
      <c r="A21" s="14">
        <v>1911</v>
      </c>
      <c r="B21" s="16">
        <v>506787.784328808</v>
      </c>
      <c r="C21" s="16">
        <v>8865.787495424</v>
      </c>
      <c r="D21" s="16">
        <v>50444.50698090904</v>
      </c>
      <c r="E21" s="16">
        <v>40158</v>
      </c>
      <c r="F21" s="12">
        <f t="shared" si="0"/>
        <v>606256.078805141</v>
      </c>
      <c r="G21" s="16"/>
      <c r="H21" s="16">
        <v>-26527.2742513</v>
      </c>
      <c r="I21" s="16">
        <v>-885.94506</v>
      </c>
      <c r="J21" s="16"/>
      <c r="K21" s="16">
        <v>5303</v>
      </c>
      <c r="L21" s="27"/>
      <c r="M21" s="16">
        <f t="shared" si="1"/>
        <v>-22110.219311300003</v>
      </c>
      <c r="N21" s="16"/>
      <c r="O21" s="16">
        <f t="shared" si="2"/>
        <v>480260.510077508</v>
      </c>
      <c r="P21" s="16">
        <f t="shared" si="3"/>
        <v>7979.842435424</v>
      </c>
      <c r="Q21" s="16">
        <f t="shared" si="4"/>
        <v>50444.50698090904</v>
      </c>
      <c r="R21" s="16">
        <f t="shared" si="5"/>
        <v>45461</v>
      </c>
      <c r="S21" s="16"/>
      <c r="T21" s="16">
        <f t="shared" si="6"/>
        <v>584145.8594938411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</row>
    <row r="22" spans="1:20" ht="12.75">
      <c r="A22" s="14">
        <v>1912</v>
      </c>
      <c r="B22" s="16">
        <v>538519.6635493968</v>
      </c>
      <c r="C22" s="16">
        <v>9613.055313930223</v>
      </c>
      <c r="D22" s="16">
        <v>51596.86764498135</v>
      </c>
      <c r="E22" s="16">
        <v>42844</v>
      </c>
      <c r="F22" s="12">
        <f t="shared" si="0"/>
        <v>642573.5865083084</v>
      </c>
      <c r="G22" s="16"/>
      <c r="H22" s="16">
        <v>-15284.422180000001</v>
      </c>
      <c r="I22" s="16">
        <v>-677.97253</v>
      </c>
      <c r="J22" s="16"/>
      <c r="K22" s="16">
        <v>5305</v>
      </c>
      <c r="L22" s="27"/>
      <c r="M22" s="16">
        <f t="shared" si="1"/>
        <v>-10657.39471</v>
      </c>
      <c r="N22" s="16"/>
      <c r="O22" s="16">
        <f t="shared" si="2"/>
        <v>523235.2413693968</v>
      </c>
      <c r="P22" s="16">
        <f t="shared" si="3"/>
        <v>8935.082783930222</v>
      </c>
      <c r="Q22" s="16">
        <f t="shared" si="4"/>
        <v>51596.86764498135</v>
      </c>
      <c r="R22" s="16">
        <f t="shared" si="5"/>
        <v>48149</v>
      </c>
      <c r="S22" s="16"/>
      <c r="T22" s="16">
        <f t="shared" si="6"/>
        <v>631916.1917983084</v>
      </c>
    </row>
    <row r="23" spans="1:20" ht="12.75">
      <c r="A23" s="14">
        <v>1913</v>
      </c>
      <c r="B23" s="16">
        <v>564996.0600255571</v>
      </c>
      <c r="C23" s="16">
        <v>13519.995340436766</v>
      </c>
      <c r="D23" s="16">
        <v>52791.888614849595</v>
      </c>
      <c r="E23" s="16">
        <v>38743.2</v>
      </c>
      <c r="F23" s="12">
        <f t="shared" si="0"/>
        <v>670051.1439808435</v>
      </c>
      <c r="G23" s="16"/>
      <c r="H23" s="16">
        <v>-16149.857500000002</v>
      </c>
      <c r="I23" s="16">
        <v>-323.7</v>
      </c>
      <c r="J23" s="16"/>
      <c r="K23" s="16">
        <v>7748</v>
      </c>
      <c r="L23" s="27"/>
      <c r="M23" s="16">
        <f t="shared" si="1"/>
        <v>-8725.557500000003</v>
      </c>
      <c r="N23" s="16"/>
      <c r="O23" s="16">
        <f t="shared" si="2"/>
        <v>548846.202525557</v>
      </c>
      <c r="P23" s="16">
        <f t="shared" si="3"/>
        <v>13196.295340436765</v>
      </c>
      <c r="Q23" s="16">
        <f t="shared" si="4"/>
        <v>52791.888614849595</v>
      </c>
      <c r="R23" s="16">
        <f t="shared" si="5"/>
        <v>46491.2</v>
      </c>
      <c r="S23" s="16"/>
      <c r="T23" s="16">
        <f t="shared" si="6"/>
        <v>661325.5864808434</v>
      </c>
    </row>
    <row r="24" spans="1:20" ht="12.75">
      <c r="A24" s="14">
        <v>1914</v>
      </c>
      <c r="B24" s="16"/>
      <c r="C24" s="16"/>
      <c r="D24" s="16"/>
      <c r="E24" s="16"/>
      <c r="G24" s="16"/>
      <c r="H24" s="16"/>
      <c r="I24" s="16"/>
      <c r="J24" s="16"/>
      <c r="K24" s="16"/>
      <c r="L24" s="27"/>
      <c r="M24" s="16"/>
      <c r="N24" s="16"/>
      <c r="O24" s="16"/>
      <c r="P24" s="16"/>
      <c r="Q24" s="16"/>
      <c r="R24" s="16"/>
      <c r="S24" s="16"/>
      <c r="T24" s="16"/>
    </row>
    <row r="25" spans="1:20" ht="12.75">
      <c r="A25" s="14">
        <v>1915</v>
      </c>
      <c r="B25" s="16"/>
      <c r="C25" s="16"/>
      <c r="D25" s="16"/>
      <c r="E25" s="16"/>
      <c r="G25" s="16"/>
      <c r="H25" s="16"/>
      <c r="I25" s="16"/>
      <c r="J25" s="16"/>
      <c r="K25" s="16"/>
      <c r="L25" s="27"/>
      <c r="M25" s="16"/>
      <c r="N25" s="16"/>
      <c r="O25" s="16"/>
      <c r="P25" s="16"/>
      <c r="Q25" s="16"/>
      <c r="R25" s="16"/>
      <c r="S25" s="16"/>
      <c r="T25" s="16"/>
    </row>
    <row r="26" spans="1:20" ht="12.75">
      <c r="A26" s="14">
        <v>1916</v>
      </c>
      <c r="B26" s="16"/>
      <c r="C26" s="16"/>
      <c r="D26" s="16"/>
      <c r="E26" s="16"/>
      <c r="G26" s="16"/>
      <c r="H26" s="16"/>
      <c r="I26" s="16"/>
      <c r="J26" s="16"/>
      <c r="K26" s="16"/>
      <c r="L26" s="27"/>
      <c r="M26" s="16"/>
      <c r="N26" s="16"/>
      <c r="O26" s="16"/>
      <c r="P26" s="16"/>
      <c r="Q26" s="16"/>
      <c r="R26" s="16"/>
      <c r="S26" s="16"/>
      <c r="T26" s="16"/>
    </row>
    <row r="27" spans="1:20" ht="12.75">
      <c r="A27" s="14">
        <v>1917</v>
      </c>
      <c r="B27" s="16"/>
      <c r="C27" s="16"/>
      <c r="D27" s="16"/>
      <c r="E27" s="16"/>
      <c r="G27" s="16"/>
      <c r="H27" s="16"/>
      <c r="I27" s="16"/>
      <c r="J27" s="16"/>
      <c r="K27" s="16"/>
      <c r="L27" s="27"/>
      <c r="M27" s="16"/>
      <c r="N27" s="16"/>
      <c r="O27" s="16"/>
      <c r="P27" s="16"/>
      <c r="Q27" s="16"/>
      <c r="R27" s="16"/>
      <c r="S27" s="16"/>
      <c r="T27" s="16"/>
    </row>
    <row r="28" spans="1:20" ht="12.75">
      <c r="A28" s="14">
        <v>1918</v>
      </c>
      <c r="B28" s="16"/>
      <c r="C28" s="16"/>
      <c r="D28" s="16"/>
      <c r="E28" s="16"/>
      <c r="G28" s="16"/>
      <c r="H28" s="16"/>
      <c r="I28" s="16"/>
      <c r="J28" s="16"/>
      <c r="K28" s="16"/>
      <c r="L28" s="27"/>
      <c r="M28" s="16"/>
      <c r="N28" s="16"/>
      <c r="O28" s="16"/>
      <c r="P28" s="16"/>
      <c r="Q28" s="16"/>
      <c r="R28" s="16"/>
      <c r="S28" s="16"/>
      <c r="T28" s="16"/>
    </row>
    <row r="29" spans="1:20" ht="12.75">
      <c r="A29" s="14">
        <v>1919</v>
      </c>
      <c r="B29" s="16"/>
      <c r="C29" s="16"/>
      <c r="D29" s="16"/>
      <c r="E29" s="16"/>
      <c r="G29" s="16"/>
      <c r="H29" s="16"/>
      <c r="I29" s="16"/>
      <c r="J29" s="16"/>
      <c r="K29" s="16"/>
      <c r="L29" s="27"/>
      <c r="M29" s="16"/>
      <c r="N29" s="16"/>
      <c r="O29" s="16"/>
      <c r="P29" s="16"/>
      <c r="Q29" s="16"/>
      <c r="R29" s="16"/>
      <c r="S29" s="16"/>
      <c r="T29" s="16"/>
    </row>
    <row r="30" spans="1:20" ht="12.75">
      <c r="A30" s="14">
        <v>1920</v>
      </c>
      <c r="B30" s="16">
        <v>419578.09318352153</v>
      </c>
      <c r="C30" s="16">
        <v>246.3790951136735</v>
      </c>
      <c r="D30" s="16">
        <v>42975.18490050057</v>
      </c>
      <c r="E30" s="16">
        <v>14116</v>
      </c>
      <c r="F30" s="12">
        <f t="shared" si="0"/>
        <v>476915.6571791358</v>
      </c>
      <c r="G30" s="16"/>
      <c r="H30" s="16">
        <v>2.4215999999999998</v>
      </c>
      <c r="I30" s="16">
        <v>0.4</v>
      </c>
      <c r="J30" s="16"/>
      <c r="K30" s="16">
        <v>37</v>
      </c>
      <c r="L30" s="27"/>
      <c r="M30" s="16">
        <f t="shared" si="1"/>
        <v>39.8216</v>
      </c>
      <c r="N30" s="16"/>
      <c r="O30" s="16">
        <f t="shared" si="2"/>
        <v>419580.51478352153</v>
      </c>
      <c r="P30" s="16">
        <f t="shared" si="3"/>
        <v>246.7790951136735</v>
      </c>
      <c r="Q30" s="16">
        <f t="shared" si="4"/>
        <v>42975.18490050057</v>
      </c>
      <c r="R30" s="16">
        <f t="shared" si="5"/>
        <v>14153</v>
      </c>
      <c r="S30" s="16"/>
      <c r="T30" s="16">
        <f t="shared" si="6"/>
        <v>476955.4787791358</v>
      </c>
    </row>
    <row r="31" spans="1:20" ht="12.75">
      <c r="A31" s="14">
        <v>1921</v>
      </c>
      <c r="B31" s="16">
        <v>395026.26896486216</v>
      </c>
      <c r="C31" s="16">
        <v>355.0277428346444</v>
      </c>
      <c r="D31" s="16">
        <v>43674.980177386475</v>
      </c>
      <c r="E31" s="16">
        <v>15564</v>
      </c>
      <c r="F31" s="12">
        <f t="shared" si="0"/>
        <v>454620.2768850833</v>
      </c>
      <c r="G31" s="16"/>
      <c r="H31" s="16">
        <v>94.17240000000001</v>
      </c>
      <c r="I31" s="16">
        <v>46.8</v>
      </c>
      <c r="J31" s="16"/>
      <c r="K31" s="16">
        <v>251</v>
      </c>
      <c r="L31" s="27"/>
      <c r="M31" s="16">
        <f t="shared" si="1"/>
        <v>391.9724</v>
      </c>
      <c r="N31" s="16"/>
      <c r="O31" s="16">
        <f t="shared" si="2"/>
        <v>395120.44136486214</v>
      </c>
      <c r="P31" s="16">
        <f t="shared" si="3"/>
        <v>401.8277428346444</v>
      </c>
      <c r="Q31" s="16">
        <f t="shared" si="4"/>
        <v>43674.980177386475</v>
      </c>
      <c r="R31" s="16">
        <f t="shared" si="5"/>
        <v>15815</v>
      </c>
      <c r="S31" s="16"/>
      <c r="T31" s="16">
        <f t="shared" si="6"/>
        <v>455012.24928508326</v>
      </c>
    </row>
    <row r="32" spans="1:20" ht="12.75">
      <c r="A32" s="14">
        <v>1922</v>
      </c>
      <c r="B32" s="16">
        <v>399633.56757599744</v>
      </c>
      <c r="C32" s="16">
        <v>778.8160110322373</v>
      </c>
      <c r="D32" s="16">
        <v>44430.311054415666</v>
      </c>
      <c r="E32" s="16">
        <v>18077.6</v>
      </c>
      <c r="F32" s="12">
        <f t="shared" si="0"/>
        <v>462920.29464144533</v>
      </c>
      <c r="G32" s="16"/>
      <c r="H32" s="16">
        <v>428.1231499999999</v>
      </c>
      <c r="I32" s="16">
        <v>2.0999999999999996</v>
      </c>
      <c r="J32" s="16"/>
      <c r="K32" s="16">
        <v>635.25</v>
      </c>
      <c r="L32" s="27"/>
      <c r="M32" s="16">
        <f t="shared" si="1"/>
        <v>1065.4731499999998</v>
      </c>
      <c r="N32" s="16"/>
      <c r="O32" s="16">
        <f t="shared" si="2"/>
        <v>400061.69072599744</v>
      </c>
      <c r="P32" s="16">
        <f t="shared" si="3"/>
        <v>780.9160110322373</v>
      </c>
      <c r="Q32" s="16">
        <f t="shared" si="4"/>
        <v>44430.311054415666</v>
      </c>
      <c r="R32" s="16">
        <f t="shared" si="5"/>
        <v>18712.85</v>
      </c>
      <c r="S32" s="16"/>
      <c r="T32" s="16">
        <f t="shared" si="6"/>
        <v>463985.7677914453</v>
      </c>
    </row>
    <row r="33" spans="1:20" ht="12.75">
      <c r="A33" s="14">
        <v>1923</v>
      </c>
      <c r="B33" s="16">
        <v>418679.13167616643</v>
      </c>
      <c r="C33" s="16">
        <v>2020.9178200788606</v>
      </c>
      <c r="D33" s="16">
        <v>46461.65017985717</v>
      </c>
      <c r="E33" s="16">
        <v>19992</v>
      </c>
      <c r="F33" s="12">
        <f t="shared" si="0"/>
        <v>487153.69967610243</v>
      </c>
      <c r="G33" s="16"/>
      <c r="H33" s="16">
        <v>-3106.995175</v>
      </c>
      <c r="I33" s="16">
        <v>-10.874472</v>
      </c>
      <c r="J33" s="16"/>
      <c r="K33" s="16">
        <v>520.8000000000001</v>
      </c>
      <c r="L33" s="27"/>
      <c r="M33" s="16">
        <f t="shared" si="1"/>
        <v>-2597.069647</v>
      </c>
      <c r="N33" s="16"/>
      <c r="O33" s="16">
        <f t="shared" si="2"/>
        <v>415572.13650116645</v>
      </c>
      <c r="P33" s="16">
        <f t="shared" si="3"/>
        <v>2010.0433480788606</v>
      </c>
      <c r="Q33" s="16">
        <f t="shared" si="4"/>
        <v>46461.65017985717</v>
      </c>
      <c r="R33" s="16">
        <f t="shared" si="5"/>
        <v>20512.8</v>
      </c>
      <c r="S33" s="16"/>
      <c r="T33" s="16">
        <f t="shared" si="6"/>
        <v>484556.63002910244</v>
      </c>
    </row>
    <row r="34" spans="1:20" ht="12.75">
      <c r="A34" s="14">
        <v>1924</v>
      </c>
      <c r="B34" s="16">
        <v>441563.7248234467</v>
      </c>
      <c r="C34" s="16">
        <v>4220.852370186929</v>
      </c>
      <c r="D34" s="16">
        <v>48545.2432702457</v>
      </c>
      <c r="E34" s="16">
        <v>24465.4</v>
      </c>
      <c r="F34" s="12">
        <f t="shared" si="0"/>
        <v>518795.2204638794</v>
      </c>
      <c r="G34" s="16"/>
      <c r="H34" s="16">
        <v>-3080.8161000000005</v>
      </c>
      <c r="I34" s="16">
        <v>-0.2733920000000003</v>
      </c>
      <c r="J34" s="16"/>
      <c r="K34" s="16">
        <v>334.95</v>
      </c>
      <c r="L34" s="27"/>
      <c r="M34" s="16">
        <f t="shared" si="1"/>
        <v>-2746.1394920000007</v>
      </c>
      <c r="N34" s="16"/>
      <c r="O34" s="16">
        <f t="shared" si="2"/>
        <v>438482.9087234467</v>
      </c>
      <c r="P34" s="16">
        <f t="shared" si="3"/>
        <v>4220.578978186929</v>
      </c>
      <c r="Q34" s="16">
        <f t="shared" si="4"/>
        <v>48545.2432702457</v>
      </c>
      <c r="R34" s="16">
        <f t="shared" si="5"/>
        <v>24800.350000000002</v>
      </c>
      <c r="S34" s="16"/>
      <c r="T34" s="16">
        <f t="shared" si="6"/>
        <v>516049.0809718793</v>
      </c>
    </row>
    <row r="35" spans="1:20" ht="12.75">
      <c r="A35" s="14">
        <v>1925</v>
      </c>
      <c r="B35" s="16">
        <v>518201.8368826105</v>
      </c>
      <c r="C35" s="16">
        <v>7412.066599231881</v>
      </c>
      <c r="D35" s="16">
        <v>53800.52337080797</v>
      </c>
      <c r="E35" s="16">
        <v>26573.75</v>
      </c>
      <c r="F35" s="12">
        <f t="shared" si="0"/>
        <v>605988.1768526504</v>
      </c>
      <c r="G35" s="16"/>
      <c r="H35" s="16">
        <v>-2471.2301621088</v>
      </c>
      <c r="I35" s="16">
        <v>-174.068104</v>
      </c>
      <c r="J35" s="16"/>
      <c r="K35" s="16">
        <v>-1266.6</v>
      </c>
      <c r="L35" s="27"/>
      <c r="M35" s="16">
        <f t="shared" si="1"/>
        <v>-3911.8982661088</v>
      </c>
      <c r="N35" s="16"/>
      <c r="O35" s="16">
        <f t="shared" si="2"/>
        <v>515730.60672050173</v>
      </c>
      <c r="P35" s="16">
        <f t="shared" si="3"/>
        <v>7237.998495231881</v>
      </c>
      <c r="Q35" s="16">
        <f t="shared" si="4"/>
        <v>53800.52337080797</v>
      </c>
      <c r="R35" s="16">
        <f t="shared" si="5"/>
        <v>25307.15</v>
      </c>
      <c r="S35" s="16"/>
      <c r="T35" s="16">
        <f t="shared" si="6"/>
        <v>602076.2785865417</v>
      </c>
    </row>
    <row r="36" spans="1:20" ht="12.75">
      <c r="A36" s="14">
        <v>1926</v>
      </c>
      <c r="B36" s="16">
        <v>542962.2430678068</v>
      </c>
      <c r="C36" s="16">
        <v>11407.785793849645</v>
      </c>
      <c r="D36" s="16">
        <v>60017.821928687765</v>
      </c>
      <c r="E36" s="16">
        <v>37920.9</v>
      </c>
      <c r="F36" s="12">
        <f t="shared" si="0"/>
        <v>652308.7507903442</v>
      </c>
      <c r="G36" s="16"/>
      <c r="H36" s="16">
        <v>-4148.1082245132</v>
      </c>
      <c r="I36" s="16">
        <v>-91.80013600000001</v>
      </c>
      <c r="J36" s="16"/>
      <c r="K36" s="16">
        <v>-1884.767</v>
      </c>
      <c r="L36" s="27"/>
      <c r="M36" s="16">
        <f t="shared" si="1"/>
        <v>-6124.6753605132</v>
      </c>
      <c r="N36" s="16"/>
      <c r="O36" s="16">
        <f t="shared" si="2"/>
        <v>538814.1348432936</v>
      </c>
      <c r="P36" s="16">
        <f t="shared" si="3"/>
        <v>11315.985657849646</v>
      </c>
      <c r="Q36" s="16">
        <f t="shared" si="4"/>
        <v>60017.821928687765</v>
      </c>
      <c r="R36" s="16">
        <f t="shared" si="5"/>
        <v>36036.133</v>
      </c>
      <c r="S36" s="16"/>
      <c r="T36" s="16">
        <f t="shared" si="6"/>
        <v>646184.075429831</v>
      </c>
    </row>
    <row r="37" spans="1:20" ht="12.75">
      <c r="A37" s="14">
        <v>1927</v>
      </c>
      <c r="B37" s="16">
        <v>493395.3907346842</v>
      </c>
      <c r="C37" s="16">
        <v>12841.187233746856</v>
      </c>
      <c r="D37" s="16">
        <v>63779.11760206903</v>
      </c>
      <c r="E37" s="16">
        <v>47287.05</v>
      </c>
      <c r="F37" s="12">
        <f t="shared" si="0"/>
        <v>617302.7455705001</v>
      </c>
      <c r="G37" s="16"/>
      <c r="H37" s="16">
        <v>-3947.8522699199993</v>
      </c>
      <c r="I37" s="16">
        <v>-324.526216</v>
      </c>
      <c r="J37" s="16"/>
      <c r="K37" s="16">
        <v>-2274.285</v>
      </c>
      <c r="L37" s="27"/>
      <c r="M37" s="16">
        <f t="shared" si="1"/>
        <v>-6546.663485919999</v>
      </c>
      <c r="N37" s="16"/>
      <c r="O37" s="16">
        <f t="shared" si="2"/>
        <v>489447.5384647642</v>
      </c>
      <c r="P37" s="16">
        <f t="shared" si="3"/>
        <v>12516.661017746856</v>
      </c>
      <c r="Q37" s="16">
        <f t="shared" si="4"/>
        <v>63779.11760206903</v>
      </c>
      <c r="R37" s="16">
        <f t="shared" si="5"/>
        <v>45012.765</v>
      </c>
      <c r="S37" s="16"/>
      <c r="T37" s="16">
        <f t="shared" si="6"/>
        <v>610756.0820845801</v>
      </c>
    </row>
    <row r="38" spans="1:20" ht="12.75">
      <c r="A38" s="14">
        <v>1928</v>
      </c>
      <c r="B38" s="16">
        <v>598393.26054</v>
      </c>
      <c r="C38" s="16">
        <v>12451.260696319436</v>
      </c>
      <c r="D38" s="16">
        <v>67399.36519259693</v>
      </c>
      <c r="E38" s="16">
        <v>52718.2</v>
      </c>
      <c r="F38" s="12">
        <f t="shared" si="0"/>
        <v>730962.0864289163</v>
      </c>
      <c r="G38" s="16"/>
      <c r="H38" s="16">
        <v>-3480.074417518</v>
      </c>
      <c r="I38" s="16">
        <v>-172.58870399999998</v>
      </c>
      <c r="J38" s="16"/>
      <c r="K38" s="16">
        <v>-4036.679</v>
      </c>
      <c r="L38" s="27"/>
      <c r="M38" s="16">
        <f t="shared" si="1"/>
        <v>-7689.342121518</v>
      </c>
      <c r="N38" s="16"/>
      <c r="O38" s="16">
        <f t="shared" si="2"/>
        <v>594913.1861224821</v>
      </c>
      <c r="P38" s="16">
        <f t="shared" si="3"/>
        <v>12278.671992319436</v>
      </c>
      <c r="Q38" s="16">
        <f t="shared" si="4"/>
        <v>67399.36519259693</v>
      </c>
      <c r="R38" s="16">
        <f t="shared" si="5"/>
        <v>48681.52099999999</v>
      </c>
      <c r="S38" s="16"/>
      <c r="T38" s="16">
        <f t="shared" si="6"/>
        <v>723272.7443073983</v>
      </c>
    </row>
    <row r="39" spans="1:20" ht="12.75">
      <c r="A39" s="14">
        <v>1929</v>
      </c>
      <c r="B39" s="16">
        <v>605552.0765655834</v>
      </c>
      <c r="C39" s="16">
        <v>16118.803425689479</v>
      </c>
      <c r="D39" s="16">
        <v>71724.88281058909</v>
      </c>
      <c r="E39" s="16">
        <v>61397.05</v>
      </c>
      <c r="F39" s="12">
        <f t="shared" si="0"/>
        <v>754792.8128018619</v>
      </c>
      <c r="G39" s="16"/>
      <c r="H39" s="16">
        <v>-5637.4236174706675</v>
      </c>
      <c r="I39" s="16">
        <v>-5.236280000000079</v>
      </c>
      <c r="J39" s="16"/>
      <c r="K39" s="16">
        <v>-5118.4</v>
      </c>
      <c r="L39" s="27"/>
      <c r="M39" s="16">
        <f t="shared" si="1"/>
        <v>-10761.059897470666</v>
      </c>
      <c r="N39" s="16"/>
      <c r="O39" s="16">
        <f t="shared" si="2"/>
        <v>599914.6529481127</v>
      </c>
      <c r="P39" s="16">
        <f t="shared" si="3"/>
        <v>16113.567145689478</v>
      </c>
      <c r="Q39" s="16">
        <f t="shared" si="4"/>
        <v>71724.88281058909</v>
      </c>
      <c r="R39" s="16">
        <f t="shared" si="5"/>
        <v>56278.65</v>
      </c>
      <c r="S39" s="16"/>
      <c r="T39" s="16">
        <f t="shared" si="6"/>
        <v>744031.7529043913</v>
      </c>
    </row>
    <row r="40" spans="1:20" ht="12.75">
      <c r="A40" s="14">
        <v>1930</v>
      </c>
      <c r="B40" s="16">
        <v>633420.5011916666</v>
      </c>
      <c r="C40" s="16">
        <v>22082.333864205517</v>
      </c>
      <c r="D40" s="16">
        <v>79127.75889596072</v>
      </c>
      <c r="E40" s="16">
        <v>76653.3</v>
      </c>
      <c r="F40" s="12">
        <f t="shared" si="0"/>
        <v>811283.8939518329</v>
      </c>
      <c r="G40" s="16"/>
      <c r="H40" s="16">
        <v>-11790.426250758333</v>
      </c>
      <c r="I40" s="16">
        <v>150.7045199999999</v>
      </c>
      <c r="J40" s="16"/>
      <c r="K40" s="16">
        <v>-5806</v>
      </c>
      <c r="L40" s="27"/>
      <c r="M40" s="16">
        <f t="shared" si="1"/>
        <v>-17445.721730758334</v>
      </c>
      <c r="N40" s="16"/>
      <c r="O40" s="16">
        <f t="shared" si="2"/>
        <v>621630.0749409082</v>
      </c>
      <c r="P40" s="16">
        <f t="shared" si="3"/>
        <v>22233.038384205516</v>
      </c>
      <c r="Q40" s="16">
        <f t="shared" si="4"/>
        <v>79127.75889596072</v>
      </c>
      <c r="R40" s="16">
        <f t="shared" si="5"/>
        <v>70847.3</v>
      </c>
      <c r="S40" s="16"/>
      <c r="T40" s="16">
        <f t="shared" si="6"/>
        <v>793838.1722210746</v>
      </c>
    </row>
    <row r="41" spans="1:20" ht="12.75">
      <c r="A41" s="14">
        <v>1931</v>
      </c>
      <c r="B41" s="16">
        <v>572164.0839</v>
      </c>
      <c r="C41" s="16">
        <v>19288.16839824026</v>
      </c>
      <c r="D41" s="16">
        <v>82920.32389359095</v>
      </c>
      <c r="E41" s="16">
        <v>91710.15</v>
      </c>
      <c r="F41" s="12">
        <f t="shared" si="0"/>
        <v>766082.7261918312</v>
      </c>
      <c r="G41" s="16"/>
      <c r="H41" s="16">
        <v>-11373.046978645334</v>
      </c>
      <c r="I41" s="16">
        <v>1335.9839946666666</v>
      </c>
      <c r="J41" s="16"/>
      <c r="K41" s="16">
        <v>-5852.333333333333</v>
      </c>
      <c r="L41" s="27"/>
      <c r="M41" s="16">
        <f t="shared" si="1"/>
        <v>-15889.396317312</v>
      </c>
      <c r="N41" s="16"/>
      <c r="O41" s="16">
        <f t="shared" si="2"/>
        <v>560791.0369213546</v>
      </c>
      <c r="P41" s="16">
        <f t="shared" si="3"/>
        <v>20624.152392906926</v>
      </c>
      <c r="Q41" s="16">
        <f t="shared" si="4"/>
        <v>82920.32389359095</v>
      </c>
      <c r="R41" s="16">
        <f t="shared" si="5"/>
        <v>85857.81666666667</v>
      </c>
      <c r="S41" s="16"/>
      <c r="T41" s="16">
        <f t="shared" si="6"/>
        <v>750193.3298745191</v>
      </c>
    </row>
    <row r="42" spans="1:20" ht="12.75">
      <c r="A42" s="14">
        <v>1932</v>
      </c>
      <c r="B42" s="16">
        <v>516479.10307333333</v>
      </c>
      <c r="C42" s="16">
        <v>21014.09826277216</v>
      </c>
      <c r="D42" s="16">
        <v>84857.34327563437</v>
      </c>
      <c r="E42" s="16">
        <v>100416.8</v>
      </c>
      <c r="F42" s="12">
        <f t="shared" si="0"/>
        <v>722767.3446117399</v>
      </c>
      <c r="G42" s="16"/>
      <c r="H42" s="16">
        <v>-7440.944585123332</v>
      </c>
      <c r="I42" s="16">
        <v>575.9036533333333</v>
      </c>
      <c r="J42" s="16"/>
      <c r="K42" s="16">
        <v>-6455.666666666667</v>
      </c>
      <c r="L42" s="27"/>
      <c r="M42" s="16">
        <f t="shared" si="1"/>
        <v>-13320.707598456665</v>
      </c>
      <c r="N42" s="16"/>
      <c r="O42" s="16">
        <f t="shared" si="2"/>
        <v>509038.15848821</v>
      </c>
      <c r="P42" s="16">
        <f t="shared" si="3"/>
        <v>21590.001916105495</v>
      </c>
      <c r="Q42" s="16">
        <f t="shared" si="4"/>
        <v>84857.34327563437</v>
      </c>
      <c r="R42" s="16">
        <f t="shared" si="5"/>
        <v>93961.13333333333</v>
      </c>
      <c r="S42" s="16"/>
      <c r="T42" s="16">
        <f t="shared" si="6"/>
        <v>709446.6370132831</v>
      </c>
    </row>
    <row r="43" spans="1:20" ht="12.75">
      <c r="A43" s="14">
        <v>1933</v>
      </c>
      <c r="B43" s="16">
        <v>505151.67325416673</v>
      </c>
      <c r="C43" s="16">
        <v>24122.3621294897</v>
      </c>
      <c r="D43" s="16">
        <v>79910.68454981229</v>
      </c>
      <c r="E43" s="16">
        <v>112053</v>
      </c>
      <c r="F43" s="12">
        <f t="shared" si="0"/>
        <v>721237.7199334686</v>
      </c>
      <c r="G43" s="16"/>
      <c r="H43" s="16">
        <v>-8210.597396293333</v>
      </c>
      <c r="I43" s="16">
        <v>6.877072000000055</v>
      </c>
      <c r="J43" s="16"/>
      <c r="K43" s="16">
        <v>-6402</v>
      </c>
      <c r="L43" s="27"/>
      <c r="M43" s="16">
        <f t="shared" si="1"/>
        <v>-14605.720324293334</v>
      </c>
      <c r="N43" s="16"/>
      <c r="O43" s="16">
        <f t="shared" si="2"/>
        <v>496941.0758578734</v>
      </c>
      <c r="P43" s="16">
        <f t="shared" si="3"/>
        <v>24129.239201489698</v>
      </c>
      <c r="Q43" s="16">
        <f t="shared" si="4"/>
        <v>79910.68454981229</v>
      </c>
      <c r="R43" s="16">
        <f t="shared" si="5"/>
        <v>105651</v>
      </c>
      <c r="S43" s="16"/>
      <c r="T43" s="16">
        <f t="shared" si="6"/>
        <v>706631.9996091754</v>
      </c>
    </row>
    <row r="44" spans="1:20" ht="12.75">
      <c r="A44" s="14">
        <v>1934</v>
      </c>
      <c r="B44" s="16">
        <v>507316.71487</v>
      </c>
      <c r="C44" s="16">
        <v>35064.33800710911</v>
      </c>
      <c r="D44" s="16">
        <v>88355.5738461057</v>
      </c>
      <c r="E44" s="16">
        <v>136991.2</v>
      </c>
      <c r="F44" s="12">
        <f t="shared" si="0"/>
        <v>767727.8267232149</v>
      </c>
      <c r="G44" s="16"/>
      <c r="H44" s="16">
        <v>-1541.2788172120295</v>
      </c>
      <c r="I44" s="16">
        <v>-328.622152</v>
      </c>
      <c r="J44" s="16"/>
      <c r="K44" s="16">
        <v>-6211.8</v>
      </c>
      <c r="L44" s="27"/>
      <c r="M44" s="16">
        <f t="shared" si="1"/>
        <v>-8081.70096921203</v>
      </c>
      <c r="N44" s="16"/>
      <c r="O44" s="16">
        <f t="shared" si="2"/>
        <v>505775.436052788</v>
      </c>
      <c r="P44" s="16">
        <f t="shared" si="3"/>
        <v>34735.715855109105</v>
      </c>
      <c r="Q44" s="16">
        <f t="shared" si="4"/>
        <v>88355.5738461057</v>
      </c>
      <c r="R44" s="16">
        <f t="shared" si="5"/>
        <v>130779.40000000001</v>
      </c>
      <c r="S44" s="16"/>
      <c r="T44" s="16">
        <f t="shared" si="6"/>
        <v>759646.1257540028</v>
      </c>
    </row>
    <row r="45" spans="1:20" ht="12.75">
      <c r="A45" s="14">
        <v>1935</v>
      </c>
      <c r="B45" s="16">
        <v>570114.2524625</v>
      </c>
      <c r="C45" s="16">
        <v>43491.39521734189</v>
      </c>
      <c r="D45" s="16">
        <v>98660.45032650958</v>
      </c>
      <c r="E45" s="16">
        <v>154851.2</v>
      </c>
      <c r="F45" s="12">
        <f t="shared" si="0"/>
        <v>867117.2980063513</v>
      </c>
      <c r="G45" s="16"/>
      <c r="H45" s="16">
        <v>-1995.9346104933334</v>
      </c>
      <c r="I45" s="16">
        <v>-153.660856</v>
      </c>
      <c r="J45" s="16"/>
      <c r="K45" s="16">
        <v>-5246.6</v>
      </c>
      <c r="L45" s="27"/>
      <c r="M45" s="16">
        <f t="shared" si="1"/>
        <v>-7396.195466493334</v>
      </c>
      <c r="N45" s="16"/>
      <c r="O45" s="16">
        <f t="shared" si="2"/>
        <v>568118.3178520066</v>
      </c>
      <c r="P45" s="16">
        <f t="shared" si="3"/>
        <v>43337.734361341885</v>
      </c>
      <c r="Q45" s="16">
        <f t="shared" si="4"/>
        <v>98660.45032650958</v>
      </c>
      <c r="R45" s="16">
        <f t="shared" si="5"/>
        <v>149604.6</v>
      </c>
      <c r="S45" s="16"/>
      <c r="T45" s="16">
        <f t="shared" si="6"/>
        <v>859721.1025398581</v>
      </c>
    </row>
    <row r="46" spans="1:20" ht="12.75">
      <c r="A46" s="14">
        <v>1936</v>
      </c>
      <c r="B46" s="16">
        <v>562356.708</v>
      </c>
      <c r="C46" s="16">
        <v>49725.198503104766</v>
      </c>
      <c r="D46" s="16">
        <v>102496.411460064</v>
      </c>
      <c r="E46" s="16">
        <v>178216</v>
      </c>
      <c r="F46" s="12">
        <f t="shared" si="0"/>
        <v>892794.3179631687</v>
      </c>
      <c r="G46" s="16"/>
      <c r="H46" s="16">
        <v>-676.3042060966668</v>
      </c>
      <c r="I46" s="16">
        <v>-25.189688000000004</v>
      </c>
      <c r="J46" s="16"/>
      <c r="K46" s="16">
        <v>-4190.4</v>
      </c>
      <c r="L46" s="27"/>
      <c r="M46" s="16">
        <f t="shared" si="1"/>
        <v>-4891.893894096666</v>
      </c>
      <c r="N46" s="16"/>
      <c r="O46" s="16">
        <f t="shared" si="2"/>
        <v>561680.4037939033</v>
      </c>
      <c r="P46" s="16">
        <f t="shared" si="3"/>
        <v>49700.00881510477</v>
      </c>
      <c r="Q46" s="16">
        <f t="shared" si="4"/>
        <v>102496.411460064</v>
      </c>
      <c r="R46" s="16">
        <f t="shared" si="5"/>
        <v>174025.6</v>
      </c>
      <c r="S46" s="16"/>
      <c r="T46" s="16">
        <f t="shared" si="6"/>
        <v>887902.424069072</v>
      </c>
    </row>
    <row r="47" spans="1:20" ht="12.75">
      <c r="A47" s="14">
        <v>1937</v>
      </c>
      <c r="B47" s="16">
        <v>656958.2091666667</v>
      </c>
      <c r="C47" s="16">
        <v>50432.749812656664</v>
      </c>
      <c r="D47" s="16">
        <v>109515.29299447521</v>
      </c>
      <c r="E47" s="16">
        <v>181895.6</v>
      </c>
      <c r="F47" s="12">
        <f t="shared" si="0"/>
        <v>998801.8519737986</v>
      </c>
      <c r="G47" s="16"/>
      <c r="H47" s="16">
        <v>-1375.5454564899999</v>
      </c>
      <c r="I47" s="16">
        <v>-348.925896</v>
      </c>
      <c r="J47" s="16"/>
      <c r="K47" s="16">
        <v>-2837.2</v>
      </c>
      <c r="L47" s="27"/>
      <c r="M47" s="16">
        <f t="shared" si="1"/>
        <v>-4561.67135249</v>
      </c>
      <c r="N47" s="16"/>
      <c r="O47" s="16">
        <f t="shared" si="2"/>
        <v>655582.6637101767</v>
      </c>
      <c r="P47" s="16">
        <f t="shared" si="3"/>
        <v>50083.823916656664</v>
      </c>
      <c r="Q47" s="16">
        <f t="shared" si="4"/>
        <v>109515.29299447521</v>
      </c>
      <c r="R47" s="16">
        <f t="shared" si="5"/>
        <v>179058.4</v>
      </c>
      <c r="S47" s="16"/>
      <c r="T47" s="16">
        <f t="shared" si="6"/>
        <v>994240.1806213086</v>
      </c>
    </row>
    <row r="48" spans="1:20" ht="12.75">
      <c r="A48" s="14">
        <v>1938</v>
      </c>
      <c r="B48" s="16">
        <v>603230.4108333334</v>
      </c>
      <c r="C48" s="16">
        <v>49436.79313455927</v>
      </c>
      <c r="D48" s="16">
        <v>112300.73864377219</v>
      </c>
      <c r="E48" s="16">
        <v>191412</v>
      </c>
      <c r="F48" s="12">
        <f t="shared" si="0"/>
        <v>956379.9426116649</v>
      </c>
      <c r="G48" s="16"/>
      <c r="H48" s="16">
        <v>-2143.8530809999997</v>
      </c>
      <c r="I48" s="16">
        <v>-0.8260079999999999</v>
      </c>
      <c r="J48" s="16"/>
      <c r="K48" s="16">
        <v>-1392</v>
      </c>
      <c r="L48" s="27"/>
      <c r="M48" s="16">
        <f t="shared" si="1"/>
        <v>-3536.6790889999997</v>
      </c>
      <c r="N48" s="16"/>
      <c r="O48" s="16">
        <f t="shared" si="2"/>
        <v>601086.5577523333</v>
      </c>
      <c r="P48" s="16">
        <f t="shared" si="3"/>
        <v>49435.96712655928</v>
      </c>
      <c r="Q48" s="16">
        <f t="shared" si="4"/>
        <v>112300.73864377219</v>
      </c>
      <c r="R48" s="16">
        <f t="shared" si="5"/>
        <v>190020</v>
      </c>
      <c r="S48" s="16"/>
      <c r="T48" s="16">
        <f t="shared" si="6"/>
        <v>952843.2635226648</v>
      </c>
    </row>
    <row r="49" spans="1:20" ht="12.75">
      <c r="A49" s="14">
        <v>1939</v>
      </c>
      <c r="B49" s="16">
        <v>664136.5913750001</v>
      </c>
      <c r="C49" s="16">
        <v>56463.55514250501</v>
      </c>
      <c r="D49" s="16">
        <v>105089.14277725077</v>
      </c>
      <c r="E49" s="16">
        <v>207000.1</v>
      </c>
      <c r="F49" s="12">
        <f t="shared" si="0"/>
        <v>1032689.3892947558</v>
      </c>
      <c r="G49" s="16"/>
      <c r="H49" s="16">
        <v>-25</v>
      </c>
      <c r="I49" s="16"/>
      <c r="J49" s="16"/>
      <c r="K49" s="16">
        <v>-150</v>
      </c>
      <c r="L49" s="27"/>
      <c r="M49" s="16">
        <f t="shared" si="1"/>
        <v>-175</v>
      </c>
      <c r="N49" s="16"/>
      <c r="O49" s="16">
        <f t="shared" si="2"/>
        <v>664111.5913750001</v>
      </c>
      <c r="P49" s="16">
        <f t="shared" si="3"/>
        <v>56463.55514250501</v>
      </c>
      <c r="Q49" s="16">
        <f t="shared" si="4"/>
        <v>105089.14277725077</v>
      </c>
      <c r="R49" s="16">
        <f t="shared" si="5"/>
        <v>206850.1</v>
      </c>
      <c r="S49" s="16"/>
      <c r="T49" s="16">
        <f t="shared" si="6"/>
        <v>1032514.3892947558</v>
      </c>
    </row>
    <row r="50" spans="1:20" ht="12.75">
      <c r="A50" s="14">
        <v>1940</v>
      </c>
      <c r="B50" s="16">
        <v>686928.5680000001</v>
      </c>
      <c r="C50" s="16">
        <v>63045.38431391589</v>
      </c>
      <c r="D50" s="16">
        <v>110504.6429221783</v>
      </c>
      <c r="E50" s="16">
        <v>230151.8</v>
      </c>
      <c r="F50" s="12">
        <f t="shared" si="0"/>
        <v>1090630.3952360942</v>
      </c>
      <c r="G50" s="16"/>
      <c r="H50" s="16">
        <v>-34</v>
      </c>
      <c r="I50" s="16"/>
      <c r="J50" s="16"/>
      <c r="K50" s="16">
        <v>3483</v>
      </c>
      <c r="L50" s="27"/>
      <c r="M50" s="16">
        <f t="shared" si="1"/>
        <v>3449</v>
      </c>
      <c r="N50" s="16"/>
      <c r="O50" s="16">
        <f t="shared" si="2"/>
        <v>686894.5680000001</v>
      </c>
      <c r="P50" s="16">
        <f t="shared" si="3"/>
        <v>63045.38431391589</v>
      </c>
      <c r="Q50" s="16">
        <f t="shared" si="4"/>
        <v>110504.6429221783</v>
      </c>
      <c r="R50" s="16">
        <f t="shared" si="5"/>
        <v>233634.8</v>
      </c>
      <c r="S50" s="16"/>
      <c r="T50" s="16">
        <f t="shared" si="6"/>
        <v>1094079.3952360942</v>
      </c>
    </row>
    <row r="51" spans="1:20" ht="12.75">
      <c r="A51" s="14">
        <v>1941</v>
      </c>
      <c r="B51" s="16"/>
      <c r="C51" s="16"/>
      <c r="D51" s="16"/>
      <c r="E51" s="16"/>
      <c r="G51" s="16"/>
      <c r="H51" s="16"/>
      <c r="I51" s="16"/>
      <c r="J51" s="16"/>
      <c r="K51" s="16"/>
      <c r="L51" s="27"/>
      <c r="M51" s="16"/>
      <c r="N51" s="16"/>
      <c r="O51" s="16">
        <f t="shared" si="2"/>
        <v>0</v>
      </c>
      <c r="P51" s="16">
        <f t="shared" si="3"/>
        <v>0</v>
      </c>
      <c r="Q51" s="16">
        <f t="shared" si="4"/>
        <v>0</v>
      </c>
      <c r="R51" s="16">
        <f t="shared" si="5"/>
        <v>0</v>
      </c>
      <c r="S51" s="16"/>
      <c r="T51" s="16">
        <f t="shared" si="6"/>
        <v>0</v>
      </c>
    </row>
    <row r="52" spans="1:20" ht="12.75">
      <c r="A52" s="14">
        <v>1942</v>
      </c>
      <c r="B52" s="16"/>
      <c r="C52" s="16"/>
      <c r="D52" s="16"/>
      <c r="E52" s="16"/>
      <c r="G52" s="16"/>
      <c r="H52" s="16"/>
      <c r="I52" s="16"/>
      <c r="J52" s="16"/>
      <c r="K52" s="16"/>
      <c r="L52" s="27"/>
      <c r="M52" s="16"/>
      <c r="N52" s="16"/>
      <c r="O52" s="16">
        <f t="shared" si="2"/>
        <v>0</v>
      </c>
      <c r="P52" s="16">
        <f t="shared" si="3"/>
        <v>0</v>
      </c>
      <c r="Q52" s="16">
        <f t="shared" si="4"/>
        <v>0</v>
      </c>
      <c r="R52" s="16">
        <f t="shared" si="5"/>
        <v>0</v>
      </c>
      <c r="S52" s="16"/>
      <c r="T52" s="16">
        <f t="shared" si="6"/>
        <v>0</v>
      </c>
    </row>
    <row r="53" spans="1:20" ht="12.75">
      <c r="A53" s="14">
        <v>1943</v>
      </c>
      <c r="B53" s="16"/>
      <c r="C53" s="16"/>
      <c r="D53" s="16"/>
      <c r="E53" s="16"/>
      <c r="G53" s="16"/>
      <c r="H53" s="16"/>
      <c r="I53" s="16"/>
      <c r="J53" s="16"/>
      <c r="K53" s="16"/>
      <c r="L53" s="27"/>
      <c r="M53" s="16"/>
      <c r="N53" s="16"/>
      <c r="O53" s="16">
        <f t="shared" si="2"/>
        <v>0</v>
      </c>
      <c r="P53" s="16">
        <f t="shared" si="3"/>
        <v>0</v>
      </c>
      <c r="Q53" s="16">
        <f t="shared" si="4"/>
        <v>0</v>
      </c>
      <c r="R53" s="16">
        <f t="shared" si="5"/>
        <v>0</v>
      </c>
      <c r="S53" s="16"/>
      <c r="T53" s="16">
        <f t="shared" si="6"/>
        <v>0</v>
      </c>
    </row>
    <row r="54" spans="1:20" ht="12.75">
      <c r="A54" s="14">
        <v>1944</v>
      </c>
      <c r="B54" s="16"/>
      <c r="C54" s="16"/>
      <c r="D54" s="16"/>
      <c r="E54" s="16"/>
      <c r="G54" s="16"/>
      <c r="H54" s="16"/>
      <c r="I54" s="16"/>
      <c r="J54" s="16"/>
      <c r="K54" s="16"/>
      <c r="L54" s="27"/>
      <c r="M54" s="16"/>
      <c r="N54" s="16"/>
      <c r="O54" s="16">
        <f t="shared" si="2"/>
        <v>0</v>
      </c>
      <c r="P54" s="16">
        <f t="shared" si="3"/>
        <v>0</v>
      </c>
      <c r="Q54" s="16">
        <f t="shared" si="4"/>
        <v>0</v>
      </c>
      <c r="R54" s="16">
        <f t="shared" si="5"/>
        <v>0</v>
      </c>
      <c r="S54" s="16"/>
      <c r="T54" s="16">
        <f t="shared" si="6"/>
        <v>0</v>
      </c>
    </row>
    <row r="55" spans="1:20" ht="12.75">
      <c r="A55" s="14">
        <v>1945</v>
      </c>
      <c r="B55" s="16"/>
      <c r="C55" s="16"/>
      <c r="D55" s="16"/>
      <c r="E55" s="16"/>
      <c r="G55" s="16"/>
      <c r="H55" s="16"/>
      <c r="I55" s="16"/>
      <c r="J55" s="16"/>
      <c r="K55" s="16"/>
      <c r="L55" s="27"/>
      <c r="M55" s="16"/>
      <c r="N55" s="16"/>
      <c r="O55" s="16">
        <f t="shared" si="2"/>
        <v>0</v>
      </c>
      <c r="P55" s="16">
        <f t="shared" si="3"/>
        <v>0</v>
      </c>
      <c r="Q55" s="16">
        <f t="shared" si="4"/>
        <v>0</v>
      </c>
      <c r="R55" s="16">
        <f t="shared" si="5"/>
        <v>0</v>
      </c>
      <c r="S55" s="16"/>
      <c r="T55" s="16">
        <f t="shared" si="6"/>
        <v>0</v>
      </c>
    </row>
    <row r="56" spans="1:20" ht="12.75">
      <c r="A56" s="14">
        <v>1946</v>
      </c>
      <c r="B56" s="16">
        <v>455502.19500000007</v>
      </c>
      <c r="C56" s="16">
        <v>50389.53253600537</v>
      </c>
      <c r="D56" s="16">
        <v>107561.0743125944</v>
      </c>
      <c r="E56" s="16">
        <v>214689</v>
      </c>
      <c r="F56" s="12">
        <f t="shared" si="0"/>
        <v>828141.8018485998</v>
      </c>
      <c r="G56" s="16"/>
      <c r="H56" s="16">
        <v>-770.76373</v>
      </c>
      <c r="I56" s="16"/>
      <c r="J56" s="16"/>
      <c r="K56" s="16">
        <v>7900</v>
      </c>
      <c r="L56" s="27"/>
      <c r="M56" s="16">
        <f t="shared" si="1"/>
        <v>7129.23627</v>
      </c>
      <c r="N56" s="16"/>
      <c r="O56" s="16">
        <f t="shared" si="2"/>
        <v>454731.43127000006</v>
      </c>
      <c r="P56" s="16">
        <f t="shared" si="3"/>
        <v>50389.53253600537</v>
      </c>
      <c r="Q56" s="16">
        <f t="shared" si="4"/>
        <v>107561.0743125944</v>
      </c>
      <c r="R56" s="16">
        <f t="shared" si="5"/>
        <v>222589</v>
      </c>
      <c r="S56" s="16"/>
      <c r="T56" s="16">
        <f t="shared" si="6"/>
        <v>835271.0381185998</v>
      </c>
    </row>
    <row r="57" spans="1:20" ht="12.75">
      <c r="A57" s="14">
        <v>1947</v>
      </c>
      <c r="B57" s="16">
        <v>535107.0866666667</v>
      </c>
      <c r="C57" s="16">
        <v>56839.73305413774</v>
      </c>
      <c r="D57" s="16">
        <v>121859.76974639932</v>
      </c>
      <c r="E57" s="16">
        <v>244894</v>
      </c>
      <c r="F57" s="12">
        <f t="shared" si="0"/>
        <v>958700.5894672038</v>
      </c>
      <c r="G57" s="16"/>
      <c r="H57" s="16">
        <v>-637.31946</v>
      </c>
      <c r="I57" s="16"/>
      <c r="J57" s="16"/>
      <c r="K57" s="16">
        <v>8300</v>
      </c>
      <c r="L57" s="27"/>
      <c r="M57" s="16">
        <f t="shared" si="1"/>
        <v>7662.68054</v>
      </c>
      <c r="N57" s="16"/>
      <c r="O57" s="16">
        <f t="shared" si="2"/>
        <v>534469.7672066666</v>
      </c>
      <c r="P57" s="16">
        <f t="shared" si="3"/>
        <v>56839.73305413774</v>
      </c>
      <c r="Q57" s="16">
        <f t="shared" si="4"/>
        <v>121859.76974639932</v>
      </c>
      <c r="R57" s="16">
        <f t="shared" si="5"/>
        <v>253194</v>
      </c>
      <c r="S57" s="16"/>
      <c r="T57" s="16">
        <f t="shared" si="6"/>
        <v>966363.2700072038</v>
      </c>
    </row>
    <row r="58" spans="1:20" ht="12.75">
      <c r="A58" s="14">
        <v>1948</v>
      </c>
      <c r="B58" s="16">
        <v>599892.7233333334</v>
      </c>
      <c r="C58" s="16">
        <v>67050.06046018112</v>
      </c>
      <c r="D58" s="16">
        <v>138395.75871008413</v>
      </c>
      <c r="E58" s="16">
        <v>274831.3333333333</v>
      </c>
      <c r="F58" s="12">
        <f t="shared" si="0"/>
        <v>1080169.8758369319</v>
      </c>
      <c r="G58" s="16"/>
      <c r="H58" s="16">
        <v>-2647.505</v>
      </c>
      <c r="I58" s="16"/>
      <c r="J58" s="16"/>
      <c r="K58" s="16">
        <v>7800</v>
      </c>
      <c r="L58" s="27"/>
      <c r="M58" s="16">
        <f t="shared" si="1"/>
        <v>5152.495</v>
      </c>
      <c r="N58" s="16"/>
      <c r="O58" s="16">
        <f t="shared" si="2"/>
        <v>597245.2183333334</v>
      </c>
      <c r="P58" s="16">
        <f t="shared" si="3"/>
        <v>67050.06046018112</v>
      </c>
      <c r="Q58" s="16">
        <f t="shared" si="4"/>
        <v>138395.75871008413</v>
      </c>
      <c r="R58" s="16">
        <f t="shared" si="5"/>
        <v>282631.3333333333</v>
      </c>
      <c r="S58" s="16"/>
      <c r="T58" s="16">
        <f t="shared" si="6"/>
        <v>1085322.370836932</v>
      </c>
    </row>
    <row r="59" spans="1:20" ht="12.75">
      <c r="A59" s="14">
        <v>1949</v>
      </c>
      <c r="B59" s="16">
        <v>635820.685</v>
      </c>
      <c r="C59" s="16">
        <v>77943.46485546028</v>
      </c>
      <c r="D59" s="16">
        <v>155895.33707768883</v>
      </c>
      <c r="E59" s="16">
        <v>307809.6666666667</v>
      </c>
      <c r="F59" s="12">
        <f t="shared" si="0"/>
        <v>1177469.153599816</v>
      </c>
      <c r="G59" s="16"/>
      <c r="H59" s="16">
        <v>-1683.65</v>
      </c>
      <c r="I59" s="16"/>
      <c r="J59" s="16"/>
      <c r="K59" s="16">
        <v>9800</v>
      </c>
      <c r="L59" s="27"/>
      <c r="M59" s="16">
        <f t="shared" si="1"/>
        <v>8116.35</v>
      </c>
      <c r="N59" s="16"/>
      <c r="O59" s="16">
        <f t="shared" si="2"/>
        <v>634137.035</v>
      </c>
      <c r="P59" s="16">
        <f t="shared" si="3"/>
        <v>77943.46485546028</v>
      </c>
      <c r="Q59" s="16">
        <f t="shared" si="4"/>
        <v>155895.33707768883</v>
      </c>
      <c r="R59" s="16">
        <f t="shared" si="5"/>
        <v>317609.6666666667</v>
      </c>
      <c r="S59" s="16"/>
      <c r="T59" s="16">
        <f t="shared" si="6"/>
        <v>1185585.503599816</v>
      </c>
    </row>
    <row r="60" spans="1:20" ht="12.75">
      <c r="A60" s="14">
        <v>1950</v>
      </c>
      <c r="B60" s="16">
        <v>710633.7826666667</v>
      </c>
      <c r="C60" s="16">
        <v>89800.54579018537</v>
      </c>
      <c r="D60" s="16">
        <v>175700.15446127433</v>
      </c>
      <c r="E60" s="16">
        <v>339575.8</v>
      </c>
      <c r="F60" s="12">
        <f t="shared" si="0"/>
        <v>1315710.2829181263</v>
      </c>
      <c r="G60" s="16"/>
      <c r="H60" s="16">
        <v>-1133.45</v>
      </c>
      <c r="I60" s="16"/>
      <c r="J60" s="16"/>
      <c r="K60" s="16">
        <v>9644.684079999999</v>
      </c>
      <c r="L60" s="27"/>
      <c r="M60" s="16">
        <f t="shared" si="1"/>
        <v>8511.234079999998</v>
      </c>
      <c r="N60" s="16"/>
      <c r="O60" s="16">
        <f t="shared" si="2"/>
        <v>709500.3326666667</v>
      </c>
      <c r="P60" s="16">
        <f t="shared" si="3"/>
        <v>89800.54579018537</v>
      </c>
      <c r="Q60" s="16">
        <f t="shared" si="4"/>
        <v>175700.15446127433</v>
      </c>
      <c r="R60" s="16">
        <f t="shared" si="5"/>
        <v>349220.48407999997</v>
      </c>
      <c r="S60" s="16"/>
      <c r="T60" s="16">
        <f t="shared" si="6"/>
        <v>1324221.5169981262</v>
      </c>
    </row>
    <row r="61" spans="1:20" ht="12.75">
      <c r="A61" s="14">
        <v>1951</v>
      </c>
      <c r="B61" s="16">
        <v>709785.7089190476</v>
      </c>
      <c r="C61" s="16">
        <v>102767.91435870499</v>
      </c>
      <c r="D61" s="16">
        <v>195316.56891929772</v>
      </c>
      <c r="E61" s="16">
        <v>368982.6</v>
      </c>
      <c r="F61" s="12">
        <f t="shared" si="0"/>
        <v>1376852.7921970505</v>
      </c>
      <c r="G61" s="16"/>
      <c r="H61" s="16">
        <v>-1665.2051000000001</v>
      </c>
      <c r="I61" s="16"/>
      <c r="J61" s="16"/>
      <c r="K61" s="16">
        <v>8850.4424</v>
      </c>
      <c r="L61" s="27"/>
      <c r="M61" s="16">
        <f t="shared" si="1"/>
        <v>7185.2373</v>
      </c>
      <c r="N61" s="16"/>
      <c r="O61" s="16">
        <f t="shared" si="2"/>
        <v>708120.5038190476</v>
      </c>
      <c r="P61" s="16">
        <f t="shared" si="3"/>
        <v>102767.91435870499</v>
      </c>
      <c r="Q61" s="16">
        <f t="shared" si="4"/>
        <v>195316.56891929772</v>
      </c>
      <c r="R61" s="16">
        <f t="shared" si="5"/>
        <v>377833.0424</v>
      </c>
      <c r="S61" s="16"/>
      <c r="T61" s="16">
        <f t="shared" si="6"/>
        <v>1384038.0294970502</v>
      </c>
    </row>
    <row r="62" spans="1:20" ht="12.75">
      <c r="A62" s="14">
        <v>1952</v>
      </c>
      <c r="B62" s="16">
        <v>748429.8553714285</v>
      </c>
      <c r="C62" s="16">
        <v>118546.47330239417</v>
      </c>
      <c r="D62" s="16">
        <v>214766.59541033764</v>
      </c>
      <c r="E62" s="16">
        <v>390493.2</v>
      </c>
      <c r="F62" s="12">
        <f t="shared" si="0"/>
        <v>1472236.1240841602</v>
      </c>
      <c r="G62" s="16"/>
      <c r="H62" s="16">
        <v>-1967.2427499999997</v>
      </c>
      <c r="I62" s="16"/>
      <c r="J62" s="16"/>
      <c r="K62" s="16">
        <v>10211.28444</v>
      </c>
      <c r="L62" s="27"/>
      <c r="M62" s="16">
        <f t="shared" si="1"/>
        <v>8244.04169</v>
      </c>
      <c r="N62" s="16"/>
      <c r="O62" s="16">
        <f t="shared" si="2"/>
        <v>746462.6126214286</v>
      </c>
      <c r="P62" s="16">
        <f t="shared" si="3"/>
        <v>118546.47330239417</v>
      </c>
      <c r="Q62" s="16">
        <f t="shared" si="4"/>
        <v>214766.59541033764</v>
      </c>
      <c r="R62" s="16">
        <f t="shared" si="5"/>
        <v>400704.48444000003</v>
      </c>
      <c r="S62" s="16"/>
      <c r="T62" s="16">
        <f t="shared" si="6"/>
        <v>1480480.1657741603</v>
      </c>
    </row>
    <row r="63" spans="1:20" ht="12.75">
      <c r="A63" s="14">
        <v>1953</v>
      </c>
      <c r="B63" s="16">
        <v>740358.5723571428</v>
      </c>
      <c r="C63" s="16">
        <v>128972.75641078042</v>
      </c>
      <c r="D63" s="16">
        <v>240686.54078088934</v>
      </c>
      <c r="E63" s="16">
        <v>417294.2</v>
      </c>
      <c r="F63" s="12">
        <f t="shared" si="0"/>
        <v>1527312.0695488125</v>
      </c>
      <c r="G63" s="16"/>
      <c r="H63" s="16">
        <v>-1653.2665999999997</v>
      </c>
      <c r="I63" s="16"/>
      <c r="J63" s="16"/>
      <c r="K63" s="16">
        <v>8156.04276</v>
      </c>
      <c r="L63" s="27"/>
      <c r="M63" s="16">
        <f t="shared" si="1"/>
        <v>6502.77616</v>
      </c>
      <c r="N63" s="16"/>
      <c r="O63" s="16">
        <f t="shared" si="2"/>
        <v>738705.3057571428</v>
      </c>
      <c r="P63" s="16">
        <f t="shared" si="3"/>
        <v>128972.75641078042</v>
      </c>
      <c r="Q63" s="16">
        <f t="shared" si="4"/>
        <v>240686.54078088934</v>
      </c>
      <c r="R63" s="16">
        <f t="shared" si="5"/>
        <v>425450.24276</v>
      </c>
      <c r="S63" s="16"/>
      <c r="T63" s="16">
        <f t="shared" si="6"/>
        <v>1533814.8457088126</v>
      </c>
    </row>
    <row r="64" spans="1:20" ht="12.75">
      <c r="A64" s="14">
        <v>1954</v>
      </c>
      <c r="B64" s="16">
        <v>762744.4471428571</v>
      </c>
      <c r="C64" s="16">
        <v>136438.1933322297</v>
      </c>
      <c r="D64" s="16">
        <v>269601.50533766113</v>
      </c>
      <c r="E64" s="16">
        <v>457499.6</v>
      </c>
      <c r="F64" s="12">
        <f t="shared" si="0"/>
        <v>1626283.745812748</v>
      </c>
      <c r="G64" s="16"/>
      <c r="H64" s="16">
        <v>-1834.7523310000001</v>
      </c>
      <c r="I64" s="16"/>
      <c r="J64" s="16"/>
      <c r="K64" s="16">
        <v>5205.8848</v>
      </c>
      <c r="L64" s="27"/>
      <c r="M64" s="16">
        <f t="shared" si="1"/>
        <v>3371.1324689999997</v>
      </c>
      <c r="N64" s="16"/>
      <c r="O64" s="16">
        <f t="shared" si="2"/>
        <v>760909.6948118571</v>
      </c>
      <c r="P64" s="16">
        <f t="shared" si="3"/>
        <v>136438.1933322297</v>
      </c>
      <c r="Q64" s="16">
        <f t="shared" si="4"/>
        <v>269601.50533766113</v>
      </c>
      <c r="R64" s="16">
        <f t="shared" si="5"/>
        <v>462705.4848</v>
      </c>
      <c r="S64" s="16"/>
      <c r="T64" s="16">
        <f t="shared" si="6"/>
        <v>1629654.878281748</v>
      </c>
    </row>
    <row r="65" spans="1:20" ht="12.75">
      <c r="A65" s="14">
        <v>1955</v>
      </c>
      <c r="B65" s="16">
        <v>829047.2014285715</v>
      </c>
      <c r="C65" s="16">
        <v>150764.2456502394</v>
      </c>
      <c r="D65" s="16">
        <v>306227.66116802784</v>
      </c>
      <c r="E65" s="16">
        <v>520013.8</v>
      </c>
      <c r="F65" s="12">
        <f t="shared" si="0"/>
        <v>1806052.9082468387</v>
      </c>
      <c r="G65" s="16"/>
      <c r="H65" s="16">
        <v>-2516.483776619047</v>
      </c>
      <c r="I65" s="16">
        <v>-13441.144000000004</v>
      </c>
      <c r="J65" s="16">
        <v>-2589.610999999999</v>
      </c>
      <c r="K65" s="16">
        <v>3046.801159999999</v>
      </c>
      <c r="L65" s="27">
        <v>-8.119000000000007</v>
      </c>
      <c r="M65" s="16">
        <f t="shared" si="1"/>
        <v>-15508.556616619053</v>
      </c>
      <c r="N65" s="16"/>
      <c r="O65" s="16">
        <f t="shared" si="2"/>
        <v>826530.7176519524</v>
      </c>
      <c r="P65" s="16">
        <f t="shared" si="3"/>
        <v>137323.1016502394</v>
      </c>
      <c r="Q65" s="16">
        <f t="shared" si="4"/>
        <v>303638.05016802787</v>
      </c>
      <c r="R65" s="16">
        <f t="shared" si="5"/>
        <v>523060.60115999996</v>
      </c>
      <c r="S65" s="16">
        <f aca="true" t="shared" si="7" ref="S65:S74">L65</f>
        <v>-8.119000000000007</v>
      </c>
      <c r="T65" s="16">
        <f t="shared" si="6"/>
        <v>1790544.3516302197</v>
      </c>
    </row>
    <row r="66" spans="1:20" ht="12.75">
      <c r="A66" s="14">
        <v>1956</v>
      </c>
      <c r="B66" s="16">
        <v>912343.6237142857</v>
      </c>
      <c r="C66" s="16">
        <v>159618.7383444899</v>
      </c>
      <c r="D66" s="16">
        <v>341778.92736793193</v>
      </c>
      <c r="E66" s="16">
        <v>567402.6</v>
      </c>
      <c r="F66" s="12">
        <f t="shared" si="0"/>
        <v>1981143.8894267073</v>
      </c>
      <c r="G66" s="16"/>
      <c r="H66" s="27">
        <v>-2041.2212119047613</v>
      </c>
      <c r="I66" s="27">
        <v>-15123.964600000001</v>
      </c>
      <c r="J66" s="27">
        <v>-2914.447</v>
      </c>
      <c r="K66" s="27">
        <v>-3667.6918000000005</v>
      </c>
      <c r="L66" s="27">
        <v>-3.9409999999999954</v>
      </c>
      <c r="M66" s="16">
        <f t="shared" si="1"/>
        <v>-23751.26561190476</v>
      </c>
      <c r="N66" s="16"/>
      <c r="O66" s="16">
        <f t="shared" si="2"/>
        <v>910302.4025023809</v>
      </c>
      <c r="P66" s="16">
        <f t="shared" si="3"/>
        <v>144494.77374448988</v>
      </c>
      <c r="Q66" s="16">
        <f t="shared" si="4"/>
        <v>338864.48036793194</v>
      </c>
      <c r="R66" s="16">
        <f t="shared" si="5"/>
        <v>563734.9082</v>
      </c>
      <c r="S66" s="16">
        <f t="shared" si="7"/>
        <v>-3.9409999999999954</v>
      </c>
      <c r="T66" s="16">
        <f t="shared" si="6"/>
        <v>1957392.6238148026</v>
      </c>
    </row>
    <row r="67" spans="1:20" ht="12.75">
      <c r="A67" s="14">
        <v>1957</v>
      </c>
      <c r="B67" s="16">
        <v>893770.825725</v>
      </c>
      <c r="C67" s="16">
        <v>167596.7688335604</v>
      </c>
      <c r="D67" s="16">
        <v>386816.4475460461</v>
      </c>
      <c r="E67" s="16">
        <v>631573.4</v>
      </c>
      <c r="F67" s="12">
        <f t="shared" si="0"/>
        <v>2079757.4421046064</v>
      </c>
      <c r="G67" s="16"/>
      <c r="H67" s="27">
        <v>-7787.198926190475</v>
      </c>
      <c r="I67" s="27">
        <v>-17269.3266</v>
      </c>
      <c r="J67" s="27">
        <v>-3326.2339999999995</v>
      </c>
      <c r="K67" s="27">
        <v>-18082.398479999996</v>
      </c>
      <c r="L67" s="27">
        <v>9.396</v>
      </c>
      <c r="M67" s="16">
        <f t="shared" si="1"/>
        <v>-46455.76200619047</v>
      </c>
      <c r="N67" s="16"/>
      <c r="O67" s="16">
        <f t="shared" si="2"/>
        <v>885983.6267988095</v>
      </c>
      <c r="P67" s="16">
        <f t="shared" si="3"/>
        <v>150327.4422335604</v>
      </c>
      <c r="Q67" s="16">
        <f t="shared" si="4"/>
        <v>383490.2135460461</v>
      </c>
      <c r="R67" s="16">
        <f t="shared" si="5"/>
        <v>613491.00152</v>
      </c>
      <c r="S67" s="16">
        <f t="shared" si="7"/>
        <v>9.396</v>
      </c>
      <c r="T67" s="16">
        <f t="shared" si="6"/>
        <v>2033301.680098416</v>
      </c>
    </row>
    <row r="68" spans="1:20" ht="12.75">
      <c r="A68" s="14">
        <v>1958</v>
      </c>
      <c r="B68" s="16">
        <v>1013299.58425</v>
      </c>
      <c r="C68" s="16">
        <v>177594.66219310154</v>
      </c>
      <c r="D68" s="16">
        <v>435092.8687736911</v>
      </c>
      <c r="E68" s="16">
        <v>685051</v>
      </c>
      <c r="F68" s="12">
        <f t="shared" si="0"/>
        <v>2311038.1152167926</v>
      </c>
      <c r="G68" s="16"/>
      <c r="H68" s="27">
        <v>-5461.4017694761915</v>
      </c>
      <c r="I68" s="27">
        <v>-32229.061999999998</v>
      </c>
      <c r="J68" s="27">
        <v>-4035.5560000000005</v>
      </c>
      <c r="K68" s="27">
        <v>-23482.472520000003</v>
      </c>
      <c r="L68" s="27">
        <v>-18.067399999999992</v>
      </c>
      <c r="M68" s="16">
        <f t="shared" si="1"/>
        <v>-65226.55968947619</v>
      </c>
      <c r="N68" s="16"/>
      <c r="O68" s="16">
        <f t="shared" si="2"/>
        <v>1007838.1824805237</v>
      </c>
      <c r="P68" s="16">
        <f t="shared" si="3"/>
        <v>145365.60019310153</v>
      </c>
      <c r="Q68" s="16">
        <f t="shared" si="4"/>
        <v>431057.31277369114</v>
      </c>
      <c r="R68" s="16">
        <f t="shared" si="5"/>
        <v>661568.52748</v>
      </c>
      <c r="S68" s="16">
        <f t="shared" si="7"/>
        <v>-18.067399999999992</v>
      </c>
      <c r="T68" s="16">
        <f t="shared" si="6"/>
        <v>2245811.5555273164</v>
      </c>
    </row>
    <row r="69" spans="1:20" ht="12.75">
      <c r="A69" s="14">
        <v>1959</v>
      </c>
      <c r="B69" s="16">
        <v>996557.3956083333</v>
      </c>
      <c r="C69" s="16">
        <v>184510.62720294727</v>
      </c>
      <c r="D69" s="16">
        <v>496732.2145005563</v>
      </c>
      <c r="E69" s="16">
        <v>721118.8</v>
      </c>
      <c r="F69" s="12">
        <f t="shared" si="0"/>
        <v>2398919.037311837</v>
      </c>
      <c r="G69" s="16"/>
      <c r="H69" s="27">
        <v>-8916.151418095238</v>
      </c>
      <c r="I69" s="27">
        <v>-36969.5378</v>
      </c>
      <c r="J69" s="27">
        <v>-4530.491</v>
      </c>
      <c r="K69" s="27">
        <v>-34838.449160000004</v>
      </c>
      <c r="L69" s="27">
        <v>-31.854000000000013</v>
      </c>
      <c r="M69" s="16">
        <f t="shared" si="1"/>
        <v>-85286.48337809525</v>
      </c>
      <c r="N69" s="16"/>
      <c r="O69" s="16">
        <f t="shared" si="2"/>
        <v>987641.2441902381</v>
      </c>
      <c r="P69" s="16">
        <f t="shared" si="3"/>
        <v>147541.08940294728</v>
      </c>
      <c r="Q69" s="16">
        <f t="shared" si="4"/>
        <v>492201.7235005563</v>
      </c>
      <c r="R69" s="16">
        <f t="shared" si="5"/>
        <v>686280.3508400001</v>
      </c>
      <c r="S69" s="16">
        <f t="shared" si="7"/>
        <v>-31.854000000000013</v>
      </c>
      <c r="T69" s="16">
        <f t="shared" si="6"/>
        <v>2313632.553933742</v>
      </c>
    </row>
    <row r="70" spans="1:20" ht="12.75">
      <c r="A70" s="14">
        <v>1960</v>
      </c>
      <c r="B70" s="16">
        <v>1029081.8996666666</v>
      </c>
      <c r="C70" s="16">
        <v>201731.55526281413</v>
      </c>
      <c r="D70" s="16">
        <v>564846.3620997579</v>
      </c>
      <c r="E70" s="16">
        <v>746857.4</v>
      </c>
      <c r="F70" s="12">
        <f t="shared" si="0"/>
        <v>2542517.2170292386</v>
      </c>
      <c r="G70" s="16"/>
      <c r="H70" s="27">
        <v>-8692.683645714287</v>
      </c>
      <c r="I70" s="27">
        <v>-25070.800999999996</v>
      </c>
      <c r="J70" s="27">
        <v>-5516.713999999998</v>
      </c>
      <c r="K70" s="27">
        <v>-46526.567599999995</v>
      </c>
      <c r="L70" s="27">
        <v>-22.909000000000006</v>
      </c>
      <c r="M70" s="16">
        <f t="shared" si="1"/>
        <v>-85829.67524571427</v>
      </c>
      <c r="N70" s="16"/>
      <c r="O70" s="16">
        <f t="shared" si="2"/>
        <v>1020389.2160209523</v>
      </c>
      <c r="P70" s="16">
        <f t="shared" si="3"/>
        <v>176660.75426281412</v>
      </c>
      <c r="Q70" s="16">
        <f t="shared" si="4"/>
        <v>559329.6480997578</v>
      </c>
      <c r="R70" s="16">
        <f t="shared" si="5"/>
        <v>700330.8324000001</v>
      </c>
      <c r="S70" s="16">
        <f t="shared" si="7"/>
        <v>-22.909000000000006</v>
      </c>
      <c r="T70" s="16">
        <f t="shared" si="6"/>
        <v>2456687.5417835247</v>
      </c>
    </row>
    <row r="71" spans="1:20" ht="12.75">
      <c r="A71" s="14">
        <v>1961</v>
      </c>
      <c r="B71" s="16">
        <v>1032175.7305645</v>
      </c>
      <c r="C71" s="16">
        <v>230442.0545744117</v>
      </c>
      <c r="D71" s="16">
        <v>623486.6354212366</v>
      </c>
      <c r="E71" s="16">
        <v>770118.8</v>
      </c>
      <c r="F71" s="12">
        <f t="shared" si="0"/>
        <v>2656223.2205601484</v>
      </c>
      <c r="G71" s="16"/>
      <c r="H71" s="27">
        <v>-10332.116646089995</v>
      </c>
      <c r="I71" s="27">
        <v>-26865.254200000003</v>
      </c>
      <c r="J71" s="27">
        <v>-7018.743</v>
      </c>
      <c r="K71" s="27">
        <v>-61290.09296</v>
      </c>
      <c r="L71" s="27">
        <v>75.68579999999997</v>
      </c>
      <c r="M71" s="16">
        <f t="shared" si="1"/>
        <v>-105430.52100608998</v>
      </c>
      <c r="N71" s="16"/>
      <c r="O71" s="16">
        <f t="shared" si="2"/>
        <v>1021843.61391841</v>
      </c>
      <c r="P71" s="16">
        <f t="shared" si="3"/>
        <v>203576.80037441172</v>
      </c>
      <c r="Q71" s="16">
        <f t="shared" si="4"/>
        <v>616467.8924212366</v>
      </c>
      <c r="R71" s="16">
        <f t="shared" si="5"/>
        <v>708828.70704</v>
      </c>
      <c r="S71" s="16">
        <f t="shared" si="7"/>
        <v>75.68579999999997</v>
      </c>
      <c r="T71" s="16">
        <f t="shared" si="6"/>
        <v>2550792.6995540587</v>
      </c>
    </row>
    <row r="72" spans="1:20" ht="12.75">
      <c r="A72" s="14">
        <v>1962</v>
      </c>
      <c r="B72" s="16">
        <v>1049434.288478</v>
      </c>
      <c r="C72" s="16">
        <v>245548.4284428605</v>
      </c>
      <c r="D72" s="16">
        <v>690013.7476151894</v>
      </c>
      <c r="E72" s="16">
        <v>796360</v>
      </c>
      <c r="F72" s="12">
        <f t="shared" si="0"/>
        <v>2781356.46453605</v>
      </c>
      <c r="G72" s="16"/>
      <c r="H72" s="27">
        <v>-14272.537040866078</v>
      </c>
      <c r="I72" s="27">
        <v>-52209.23359999999</v>
      </c>
      <c r="J72" s="27">
        <v>-7628.219000000001</v>
      </c>
      <c r="K72" s="27">
        <v>-71064.6952</v>
      </c>
      <c r="L72" s="27">
        <v>38.08540000000002</v>
      </c>
      <c r="M72" s="16">
        <f t="shared" si="1"/>
        <v>-145136.59944086606</v>
      </c>
      <c r="N72" s="16"/>
      <c r="O72" s="16">
        <f t="shared" si="2"/>
        <v>1035161.751437134</v>
      </c>
      <c r="P72" s="16">
        <f t="shared" si="3"/>
        <v>193339.1948428605</v>
      </c>
      <c r="Q72" s="16">
        <f t="shared" si="4"/>
        <v>682385.5286151894</v>
      </c>
      <c r="R72" s="16">
        <f t="shared" si="5"/>
        <v>725295.3048</v>
      </c>
      <c r="S72" s="16">
        <f t="shared" si="7"/>
        <v>38.08540000000002</v>
      </c>
      <c r="T72" s="16">
        <f t="shared" si="6"/>
        <v>2636219.865095184</v>
      </c>
    </row>
    <row r="73" spans="1:20" ht="12.75">
      <c r="A73" s="14">
        <v>1963</v>
      </c>
      <c r="B73" s="16">
        <v>1001124.1001611999</v>
      </c>
      <c r="C73" s="16">
        <v>262560.6269343551</v>
      </c>
      <c r="D73" s="16">
        <v>735107.5975548256</v>
      </c>
      <c r="E73" s="16">
        <v>867261.6</v>
      </c>
      <c r="F73" s="12">
        <f t="shared" si="0"/>
        <v>2866053.924650381</v>
      </c>
      <c r="G73" s="16"/>
      <c r="H73" s="27">
        <v>-11702.67194939216</v>
      </c>
      <c r="I73" s="27">
        <v>-57168.39219999998</v>
      </c>
      <c r="J73" s="27">
        <v>-10980.181</v>
      </c>
      <c r="K73" s="27">
        <v>-80306.13008</v>
      </c>
      <c r="L73" s="27">
        <v>41.697</v>
      </c>
      <c r="M73" s="16">
        <f t="shared" si="1"/>
        <v>-160115.67822939216</v>
      </c>
      <c r="N73" s="16"/>
      <c r="O73" s="16">
        <f t="shared" si="2"/>
        <v>989421.4282118077</v>
      </c>
      <c r="P73" s="16">
        <f t="shared" si="3"/>
        <v>205392.23473435515</v>
      </c>
      <c r="Q73" s="16">
        <f t="shared" si="4"/>
        <v>724127.4165548256</v>
      </c>
      <c r="R73" s="16">
        <f t="shared" si="5"/>
        <v>786955.46992</v>
      </c>
      <c r="S73" s="16">
        <f t="shared" si="7"/>
        <v>41.697</v>
      </c>
      <c r="T73" s="16">
        <f t="shared" si="6"/>
        <v>2705938.246420989</v>
      </c>
    </row>
    <row r="74" spans="1:20" ht="12.75">
      <c r="A74" s="14">
        <v>1964</v>
      </c>
      <c r="B74" s="16">
        <v>1168607.93844</v>
      </c>
      <c r="C74" s="16">
        <v>285377.9628248487</v>
      </c>
      <c r="D74" s="16">
        <v>781080.6444735695</v>
      </c>
      <c r="E74" s="16">
        <v>921561.8</v>
      </c>
      <c r="F74" s="12">
        <f t="shared" si="0"/>
        <v>3156628.3457384184</v>
      </c>
      <c r="G74" s="16"/>
      <c r="H74" s="27">
        <v>-3645.5241207882336</v>
      </c>
      <c r="I74" s="27">
        <v>-63774.065799999975</v>
      </c>
      <c r="J74" s="27">
        <v>-13288.143999999998</v>
      </c>
      <c r="K74" s="27">
        <v>-87635.02755999999</v>
      </c>
      <c r="L74" s="27">
        <v>10.767799999999966</v>
      </c>
      <c r="M74" s="16">
        <f t="shared" si="1"/>
        <v>-168331.99368078817</v>
      </c>
      <c r="N74" s="16"/>
      <c r="O74" s="16">
        <f t="shared" si="2"/>
        <v>1164962.4143192116</v>
      </c>
      <c r="P74" s="16">
        <f t="shared" si="3"/>
        <v>221603.89702484873</v>
      </c>
      <c r="Q74" s="16">
        <f t="shared" si="4"/>
        <v>767792.5004735695</v>
      </c>
      <c r="R74" s="16">
        <f t="shared" si="5"/>
        <v>833926.7724400001</v>
      </c>
      <c r="S74" s="16">
        <f t="shared" si="7"/>
        <v>10.767799999999966</v>
      </c>
      <c r="T74" s="16">
        <f t="shared" si="6"/>
        <v>2988296.3520576297</v>
      </c>
    </row>
    <row r="75" spans="1:20" ht="12.75">
      <c r="A75" s="14">
        <v>1965</v>
      </c>
      <c r="B75" s="16">
        <v>1092401.3699785</v>
      </c>
      <c r="C75" s="16">
        <v>305820.3681588931</v>
      </c>
      <c r="D75" s="16">
        <v>872663.8605054534</v>
      </c>
      <c r="E75" s="16">
        <v>966092.8</v>
      </c>
      <c r="F75" s="12">
        <f aca="true" t="shared" si="8" ref="F75:F118">SUM(B75:E75)</f>
        <v>3236978.3986428464</v>
      </c>
      <c r="G75" s="16"/>
      <c r="H75" s="27">
        <v>-8124.463267417648</v>
      </c>
      <c r="I75" s="27">
        <v>-68605.0406</v>
      </c>
      <c r="J75" s="27">
        <v>-15538.139000000003</v>
      </c>
      <c r="K75" s="27">
        <v>-94633.13844</v>
      </c>
      <c r="L75" s="27">
        <v>45.37440000000004</v>
      </c>
      <c r="M75" s="16">
        <f aca="true" t="shared" si="9" ref="M75:M118">SUM(H75:L75)</f>
        <v>-186855.40690741767</v>
      </c>
      <c r="N75" s="16"/>
      <c r="O75" s="16">
        <f aca="true" t="shared" si="10" ref="O75:O118">B75+H75</f>
        <v>1084276.9067110824</v>
      </c>
      <c r="P75" s="16">
        <f aca="true" t="shared" si="11" ref="P75:P118">C75+I75</f>
        <v>237215.32755889307</v>
      </c>
      <c r="Q75" s="16">
        <f aca="true" t="shared" si="12" ref="Q75:Q118">D75+J75</f>
        <v>857125.7215054535</v>
      </c>
      <c r="R75" s="16">
        <f aca="true" t="shared" si="13" ref="R75:R118">E75+K75</f>
        <v>871459.66156</v>
      </c>
      <c r="S75" s="16">
        <f aca="true" t="shared" si="14" ref="S75:S100">L75</f>
        <v>45.37440000000004</v>
      </c>
      <c r="T75" s="16">
        <f aca="true" t="shared" si="15" ref="T75:T118">SUM(O75:S75)</f>
        <v>3050122.991735429</v>
      </c>
    </row>
    <row r="76" spans="1:20" ht="12.75">
      <c r="A76" s="14">
        <v>1966</v>
      </c>
      <c r="B76" s="16">
        <v>1205822.6137859998</v>
      </c>
      <c r="C76" s="16">
        <v>320993.8598562331</v>
      </c>
      <c r="D76" s="16">
        <v>950954.0692474374</v>
      </c>
      <c r="E76" s="16">
        <v>1028335.6</v>
      </c>
      <c r="F76" s="12">
        <f t="shared" si="8"/>
        <v>3506106.1428896706</v>
      </c>
      <c r="G76" s="16"/>
      <c r="H76" s="27">
        <v>-9133.043927147064</v>
      </c>
      <c r="I76" s="27">
        <v>-75595.34020000004</v>
      </c>
      <c r="J76" s="27">
        <v>-18166.363</v>
      </c>
      <c r="K76" s="27">
        <v>-106807.06504</v>
      </c>
      <c r="L76" s="27">
        <v>-4.690800000000053</v>
      </c>
      <c r="M76" s="16">
        <f t="shared" si="9"/>
        <v>-209706.50296714713</v>
      </c>
      <c r="N76" s="16"/>
      <c r="O76" s="16">
        <f t="shared" si="10"/>
        <v>1196689.5698588528</v>
      </c>
      <c r="P76" s="16">
        <f t="shared" si="11"/>
        <v>245398.51965623308</v>
      </c>
      <c r="Q76" s="16">
        <f t="shared" si="12"/>
        <v>932787.7062474374</v>
      </c>
      <c r="R76" s="16">
        <f t="shared" si="13"/>
        <v>921528.53496</v>
      </c>
      <c r="S76" s="16">
        <f t="shared" si="14"/>
        <v>-4.690800000000053</v>
      </c>
      <c r="T76" s="16">
        <f t="shared" si="15"/>
        <v>3296399.639922523</v>
      </c>
    </row>
    <row r="77" spans="1:20" ht="12.75">
      <c r="A77" s="14">
        <v>1967</v>
      </c>
      <c r="B77" s="16">
        <v>1223076.987124</v>
      </c>
      <c r="C77" s="16">
        <v>341631.9987550806</v>
      </c>
      <c r="D77" s="16">
        <v>1010338.1986893232</v>
      </c>
      <c r="E77" s="16">
        <v>1067118</v>
      </c>
      <c r="F77" s="12">
        <f t="shared" si="8"/>
        <v>3642165.1845684038</v>
      </c>
      <c r="G77" s="16"/>
      <c r="H77" s="27">
        <v>-16611.619430376468</v>
      </c>
      <c r="I77" s="27">
        <v>-81575.95464000003</v>
      </c>
      <c r="J77" s="27">
        <v>-21455.13</v>
      </c>
      <c r="K77" s="27">
        <v>-114887.06568000001</v>
      </c>
      <c r="L77" s="27">
        <v>3.710499999999996</v>
      </c>
      <c r="M77" s="16">
        <f t="shared" si="9"/>
        <v>-234526.05925037654</v>
      </c>
      <c r="N77" s="16"/>
      <c r="O77" s="16">
        <f t="shared" si="10"/>
        <v>1206465.3676936235</v>
      </c>
      <c r="P77" s="16">
        <f t="shared" si="11"/>
        <v>260056.04411508061</v>
      </c>
      <c r="Q77" s="16">
        <f t="shared" si="12"/>
        <v>988883.0686893231</v>
      </c>
      <c r="R77" s="16">
        <f t="shared" si="13"/>
        <v>952230.93432</v>
      </c>
      <c r="S77" s="16">
        <f t="shared" si="14"/>
        <v>3.710499999999996</v>
      </c>
      <c r="T77" s="16">
        <f t="shared" si="15"/>
        <v>3407639.125318027</v>
      </c>
    </row>
    <row r="78" spans="1:20" ht="12.75">
      <c r="A78" s="14">
        <v>1968</v>
      </c>
      <c r="B78" s="16">
        <v>1279823.9819679998</v>
      </c>
      <c r="C78" s="16">
        <v>350403.72066266875</v>
      </c>
      <c r="D78" s="16">
        <v>1049612.4042729393</v>
      </c>
      <c r="E78" s="16">
        <v>1085334.8</v>
      </c>
      <c r="F78" s="12">
        <f t="shared" si="8"/>
        <v>3765174.906903608</v>
      </c>
      <c r="G78" s="16"/>
      <c r="H78" s="16">
        <v>-19660.621112805882</v>
      </c>
      <c r="I78" s="16">
        <v>-88188.11459200004</v>
      </c>
      <c r="J78" s="16">
        <v>-26197.659000000003</v>
      </c>
      <c r="K78" s="27">
        <v>-127063.15116</v>
      </c>
      <c r="L78" s="27">
        <v>24.522500000000008</v>
      </c>
      <c r="M78" s="16">
        <f t="shared" si="9"/>
        <v>-261085.02336480594</v>
      </c>
      <c r="N78" s="16"/>
      <c r="O78" s="16">
        <f t="shared" si="10"/>
        <v>1260163.360855194</v>
      </c>
      <c r="P78" s="16">
        <f t="shared" si="11"/>
        <v>262215.6060706687</v>
      </c>
      <c r="Q78" s="16">
        <f t="shared" si="12"/>
        <v>1023414.7452729393</v>
      </c>
      <c r="R78" s="16">
        <f t="shared" si="13"/>
        <v>958271.64884</v>
      </c>
      <c r="S78" s="16">
        <f t="shared" si="14"/>
        <v>24.522500000000008</v>
      </c>
      <c r="T78" s="16">
        <f t="shared" si="15"/>
        <v>3504089.883538802</v>
      </c>
    </row>
    <row r="79" spans="1:20" ht="12.75">
      <c r="A79" s="14">
        <v>1969</v>
      </c>
      <c r="B79" s="16">
        <v>1208285.4368699999</v>
      </c>
      <c r="C79" s="16">
        <v>365276.83940731554</v>
      </c>
      <c r="D79" s="16">
        <v>1085677.9856729636</v>
      </c>
      <c r="E79" s="16">
        <v>1123054.8</v>
      </c>
      <c r="F79" s="12">
        <f t="shared" si="8"/>
        <v>3782295.0619502785</v>
      </c>
      <c r="G79" s="16"/>
      <c r="H79" s="16">
        <v>-23173.448467235292</v>
      </c>
      <c r="I79" s="16">
        <v>-92721.54932799998</v>
      </c>
      <c r="J79" s="16">
        <v>-29190.565000000006</v>
      </c>
      <c r="K79" s="27">
        <v>-132410.70748</v>
      </c>
      <c r="L79" s="27">
        <v>59.01279999999997</v>
      </c>
      <c r="M79" s="16">
        <f t="shared" si="9"/>
        <v>-277437.25747523527</v>
      </c>
      <c r="N79" s="16"/>
      <c r="O79" s="16">
        <f t="shared" si="10"/>
        <v>1185111.9884027645</v>
      </c>
      <c r="P79" s="16">
        <f t="shared" si="11"/>
        <v>272555.29007931554</v>
      </c>
      <c r="Q79" s="16">
        <f t="shared" si="12"/>
        <v>1056487.4206729636</v>
      </c>
      <c r="R79" s="16">
        <f t="shared" si="13"/>
        <v>990644.0925200001</v>
      </c>
      <c r="S79" s="16">
        <f t="shared" si="14"/>
        <v>59.01279999999997</v>
      </c>
      <c r="T79" s="16">
        <f t="shared" si="15"/>
        <v>3504857.804475044</v>
      </c>
    </row>
    <row r="80" spans="1:20" ht="12.75">
      <c r="A80" s="14">
        <v>1970</v>
      </c>
      <c r="B80" s="16">
        <v>1274253.0906</v>
      </c>
      <c r="C80" s="16">
        <v>383123.32943063055</v>
      </c>
      <c r="D80" s="16">
        <v>1151432.2440909091</v>
      </c>
      <c r="E80" s="16">
        <v>1189926</v>
      </c>
      <c r="F80" s="12">
        <f t="shared" si="8"/>
        <v>3998734.66412154</v>
      </c>
      <c r="G80" s="16"/>
      <c r="H80" s="16">
        <v>-19147.009768264707</v>
      </c>
      <c r="I80" s="16">
        <v>-100352.049</v>
      </c>
      <c r="J80" s="16">
        <v>-26405.677999999993</v>
      </c>
      <c r="K80" s="27">
        <v>-135468.62</v>
      </c>
      <c r="L80" s="27">
        <v>44.28720000000004</v>
      </c>
      <c r="M80" s="16">
        <f t="shared" si="9"/>
        <v>-281329.06956826465</v>
      </c>
      <c r="N80" s="16"/>
      <c r="O80" s="16">
        <f t="shared" si="10"/>
        <v>1255106.0808317354</v>
      </c>
      <c r="P80" s="16">
        <f t="shared" si="11"/>
        <v>282771.28043063055</v>
      </c>
      <c r="Q80" s="16">
        <f t="shared" si="12"/>
        <v>1125026.566090909</v>
      </c>
      <c r="R80" s="16">
        <f t="shared" si="13"/>
        <v>1054457.38</v>
      </c>
      <c r="S80" s="16">
        <f t="shared" si="14"/>
        <v>44.28720000000004</v>
      </c>
      <c r="T80" s="16">
        <f t="shared" si="15"/>
        <v>3717405.594553275</v>
      </c>
    </row>
    <row r="81" spans="1:20" ht="12.75">
      <c r="A81" s="14">
        <v>1971</v>
      </c>
      <c r="B81" s="16">
        <v>1266829.8191</v>
      </c>
      <c r="C81" s="16">
        <v>401453.19901658426</v>
      </c>
      <c r="D81" s="16">
        <v>1244951.9575</v>
      </c>
      <c r="E81" s="16">
        <v>1238970.4</v>
      </c>
      <c r="F81" s="12">
        <f t="shared" si="8"/>
        <v>4152205.3756165844</v>
      </c>
      <c r="G81" s="16"/>
      <c r="H81" s="16">
        <v>-21343.854185294127</v>
      </c>
      <c r="I81" s="16">
        <v>-102108.36399999997</v>
      </c>
      <c r="J81" s="16">
        <v>-25727.710999999996</v>
      </c>
      <c r="K81" s="27">
        <v>-147453.44</v>
      </c>
      <c r="L81" s="27">
        <v>11.482200000000006</v>
      </c>
      <c r="M81" s="16">
        <f t="shared" si="9"/>
        <v>-296621.88698529406</v>
      </c>
      <c r="N81" s="16"/>
      <c r="O81" s="16">
        <f t="shared" si="10"/>
        <v>1245485.9649147058</v>
      </c>
      <c r="P81" s="16">
        <f t="shared" si="11"/>
        <v>299344.83501658426</v>
      </c>
      <c r="Q81" s="16">
        <f t="shared" si="12"/>
        <v>1219224.2465000001</v>
      </c>
      <c r="R81" s="16">
        <f t="shared" si="13"/>
        <v>1091516.96</v>
      </c>
      <c r="S81" s="16">
        <f t="shared" si="14"/>
        <v>11.482200000000006</v>
      </c>
      <c r="T81" s="16">
        <f t="shared" si="15"/>
        <v>3855583.48863129</v>
      </c>
    </row>
    <row r="82" spans="1:20" ht="12.75">
      <c r="A82" s="14">
        <v>1972</v>
      </c>
      <c r="B82" s="16">
        <v>1240949.9859552</v>
      </c>
      <c r="C82" s="16">
        <v>416563.1214033245</v>
      </c>
      <c r="D82" s="16">
        <v>1304672.3918181818</v>
      </c>
      <c r="E82" s="16">
        <v>1290756.8</v>
      </c>
      <c r="F82" s="12">
        <f t="shared" si="8"/>
        <v>4252942.299176706</v>
      </c>
      <c r="G82" s="16"/>
      <c r="H82" s="16">
        <v>-2649.7474391235264</v>
      </c>
      <c r="I82" s="16">
        <v>-104994.81999999999</v>
      </c>
      <c r="J82" s="16">
        <v>-25292.146</v>
      </c>
      <c r="K82" s="27">
        <v>-144714.82</v>
      </c>
      <c r="L82" s="27">
        <v>95.29310000000004</v>
      </c>
      <c r="M82" s="16">
        <f t="shared" si="9"/>
        <v>-277556.2403391235</v>
      </c>
      <c r="N82" s="16"/>
      <c r="O82" s="16">
        <f t="shared" si="10"/>
        <v>1238300.2385160765</v>
      </c>
      <c r="P82" s="16">
        <f t="shared" si="11"/>
        <v>311568.30140332447</v>
      </c>
      <c r="Q82" s="16">
        <f t="shared" si="12"/>
        <v>1279380.245818182</v>
      </c>
      <c r="R82" s="16">
        <f t="shared" si="13"/>
        <v>1146041.98</v>
      </c>
      <c r="S82" s="16">
        <f t="shared" si="14"/>
        <v>95.29310000000004</v>
      </c>
      <c r="T82" s="16">
        <f t="shared" si="15"/>
        <v>3975386.058837583</v>
      </c>
    </row>
    <row r="83" spans="1:20" ht="12.75">
      <c r="A83" s="14">
        <v>1973</v>
      </c>
      <c r="B83" s="16">
        <v>1394418.775163</v>
      </c>
      <c r="C83" s="16">
        <v>433520.0499844224</v>
      </c>
      <c r="D83" s="16">
        <v>1379580.2125</v>
      </c>
      <c r="E83" s="16">
        <v>1340638.8</v>
      </c>
      <c r="F83" s="12">
        <f t="shared" si="8"/>
        <v>4548157.837647422</v>
      </c>
      <c r="G83" s="16"/>
      <c r="H83" s="16">
        <v>1589.7648893470541</v>
      </c>
      <c r="I83" s="16">
        <v>-111415.48799999991</v>
      </c>
      <c r="J83" s="16">
        <v>-30567.331000000002</v>
      </c>
      <c r="K83" s="27">
        <v>-163400.56</v>
      </c>
      <c r="L83" s="27">
        <v>33.27480000000003</v>
      </c>
      <c r="M83" s="16">
        <f t="shared" si="9"/>
        <v>-303760.3393106528</v>
      </c>
      <c r="N83" s="16"/>
      <c r="O83" s="16">
        <f t="shared" si="10"/>
        <v>1396008.5400523471</v>
      </c>
      <c r="P83" s="16">
        <f t="shared" si="11"/>
        <v>322104.5619844225</v>
      </c>
      <c r="Q83" s="16">
        <f t="shared" si="12"/>
        <v>1349012.8815</v>
      </c>
      <c r="R83" s="16">
        <f t="shared" si="13"/>
        <v>1177238.24</v>
      </c>
      <c r="S83" s="16">
        <f t="shared" si="14"/>
        <v>33.27480000000003</v>
      </c>
      <c r="T83" s="16">
        <f t="shared" si="15"/>
        <v>4244397.49833677</v>
      </c>
    </row>
    <row r="84" spans="1:20" ht="12.75">
      <c r="A84" s="14">
        <v>1974</v>
      </c>
      <c r="B84" s="16">
        <v>1319047.0205364</v>
      </c>
      <c r="C84" s="16">
        <v>456475.8528354684</v>
      </c>
      <c r="D84" s="16">
        <v>1407490.7829545457</v>
      </c>
      <c r="E84" s="16">
        <v>1388221.4</v>
      </c>
      <c r="F84" s="12">
        <f t="shared" si="8"/>
        <v>4571235.0563264135</v>
      </c>
      <c r="G84" s="16"/>
      <c r="H84" s="16">
        <v>-17777.716906582355</v>
      </c>
      <c r="I84" s="16">
        <v>-114502.57499999997</v>
      </c>
      <c r="J84" s="16">
        <v>-34693.183000000005</v>
      </c>
      <c r="K84" s="27">
        <v>-169742.719</v>
      </c>
      <c r="L84" s="27">
        <v>-58.20944500000007</v>
      </c>
      <c r="M84" s="16">
        <f t="shared" si="9"/>
        <v>-336774.4033515823</v>
      </c>
      <c r="N84" s="16"/>
      <c r="O84" s="16">
        <f t="shared" si="10"/>
        <v>1301269.3036298174</v>
      </c>
      <c r="P84" s="16">
        <f t="shared" si="11"/>
        <v>341973.27783546847</v>
      </c>
      <c r="Q84" s="16">
        <f t="shared" si="12"/>
        <v>1372797.5999545457</v>
      </c>
      <c r="R84" s="16">
        <f t="shared" si="13"/>
        <v>1218478.6809999999</v>
      </c>
      <c r="S84" s="16">
        <f t="shared" si="14"/>
        <v>-58.20944500000007</v>
      </c>
      <c r="T84" s="16">
        <f t="shared" si="15"/>
        <v>4234460.652974832</v>
      </c>
    </row>
    <row r="85" spans="1:20" ht="12.75">
      <c r="A85" s="14">
        <v>1975</v>
      </c>
      <c r="B85" s="16">
        <v>1226066.6916335</v>
      </c>
      <c r="C85" s="16">
        <v>461546.04104664194</v>
      </c>
      <c r="D85" s="16">
        <v>1497888.7813636363</v>
      </c>
      <c r="E85" s="16">
        <v>1474231.4</v>
      </c>
      <c r="F85" s="12">
        <f t="shared" si="8"/>
        <v>4659732.914043779</v>
      </c>
      <c r="G85" s="16"/>
      <c r="H85" s="16">
        <v>-2320.6901985117693</v>
      </c>
      <c r="I85" s="16">
        <v>-112014.46500000003</v>
      </c>
      <c r="J85" s="16">
        <v>-29119.7</v>
      </c>
      <c r="K85" s="27">
        <v>-184747.50799999997</v>
      </c>
      <c r="L85" s="27">
        <v>7.978127999999913</v>
      </c>
      <c r="M85" s="16">
        <f t="shared" si="9"/>
        <v>-328194.3850705118</v>
      </c>
      <c r="N85" s="16"/>
      <c r="O85" s="16">
        <f t="shared" si="10"/>
        <v>1223746.001434988</v>
      </c>
      <c r="P85" s="16">
        <f t="shared" si="11"/>
        <v>349531.5760466419</v>
      </c>
      <c r="Q85" s="16">
        <f t="shared" si="12"/>
        <v>1468769.0813636363</v>
      </c>
      <c r="R85" s="16">
        <f t="shared" si="13"/>
        <v>1289483.892</v>
      </c>
      <c r="S85" s="16">
        <f t="shared" si="14"/>
        <v>7.978127999999913</v>
      </c>
      <c r="T85" s="16">
        <f t="shared" si="15"/>
        <v>4331538.5289732665</v>
      </c>
    </row>
    <row r="86" spans="1:20" ht="12.75">
      <c r="A86" s="14">
        <v>1976</v>
      </c>
      <c r="B86" s="16">
        <v>1412169.9116399998</v>
      </c>
      <c r="C86" s="16">
        <v>474088.8811180793</v>
      </c>
      <c r="D86" s="16">
        <v>1499943.2459090909</v>
      </c>
      <c r="E86" s="16">
        <v>1517170.4</v>
      </c>
      <c r="F86" s="12">
        <f t="shared" si="8"/>
        <v>4903372.438667171</v>
      </c>
      <c r="G86" s="16"/>
      <c r="H86" s="16">
        <v>4325.19267495882</v>
      </c>
      <c r="I86" s="16">
        <v>-106123.81400000001</v>
      </c>
      <c r="J86" s="16">
        <v>-21496.965</v>
      </c>
      <c r="K86" s="27">
        <v>-217560.69626666667</v>
      </c>
      <c r="L86" s="27">
        <v>-91.27870899999988</v>
      </c>
      <c r="M86" s="16">
        <f t="shared" si="9"/>
        <v>-340947.56130070786</v>
      </c>
      <c r="N86" s="16"/>
      <c r="O86" s="16">
        <f t="shared" si="10"/>
        <v>1416495.1043149587</v>
      </c>
      <c r="P86" s="16">
        <f t="shared" si="11"/>
        <v>367965.0671180793</v>
      </c>
      <c r="Q86" s="16">
        <f t="shared" si="12"/>
        <v>1478446.2809090908</v>
      </c>
      <c r="R86" s="16">
        <f t="shared" si="13"/>
        <v>1299609.7037333332</v>
      </c>
      <c r="S86" s="16">
        <f t="shared" si="14"/>
        <v>-91.27870899999988</v>
      </c>
      <c r="T86" s="16">
        <f t="shared" si="15"/>
        <v>4562424.877366462</v>
      </c>
    </row>
    <row r="87" spans="1:20" ht="12.75">
      <c r="A87" s="14">
        <v>1977</v>
      </c>
      <c r="B87" s="16">
        <v>1346178.27587</v>
      </c>
      <c r="C87" s="16">
        <v>473312.7776658401</v>
      </c>
      <c r="D87" s="16">
        <v>1545209.5511363638</v>
      </c>
      <c r="E87" s="16">
        <v>1582414.4</v>
      </c>
      <c r="F87" s="12">
        <f t="shared" si="8"/>
        <v>4947115.004672203</v>
      </c>
      <c r="G87" s="16"/>
      <c r="H87" s="16">
        <v>-6443.095567170589</v>
      </c>
      <c r="I87" s="16">
        <v>-87290.056</v>
      </c>
      <c r="J87" s="16">
        <v>-25065.2</v>
      </c>
      <c r="K87" s="27">
        <v>-235553.73653333334</v>
      </c>
      <c r="L87" s="27">
        <v>-69.95711799999992</v>
      </c>
      <c r="M87" s="16">
        <f t="shared" si="9"/>
        <v>-354422.0452185039</v>
      </c>
      <c r="N87" s="16"/>
      <c r="O87" s="16">
        <f t="shared" si="10"/>
        <v>1339735.1803028295</v>
      </c>
      <c r="P87" s="16">
        <f t="shared" si="11"/>
        <v>386022.72166584013</v>
      </c>
      <c r="Q87" s="16">
        <f t="shared" si="12"/>
        <v>1520144.3511363638</v>
      </c>
      <c r="R87" s="16">
        <f t="shared" si="13"/>
        <v>1346860.6634666666</v>
      </c>
      <c r="S87" s="16">
        <f t="shared" si="14"/>
        <v>-69.95711799999992</v>
      </c>
      <c r="T87" s="16">
        <f t="shared" si="15"/>
        <v>4592692.9594537</v>
      </c>
    </row>
    <row r="88" spans="1:20" ht="12.75">
      <c r="A88" s="14">
        <v>1978</v>
      </c>
      <c r="B88" s="16">
        <v>1413519.4521999997</v>
      </c>
      <c r="C88" s="16">
        <v>485753.2276184133</v>
      </c>
      <c r="D88" s="16">
        <v>1626388.1511363639</v>
      </c>
      <c r="E88" s="16">
        <v>1616557.2</v>
      </c>
      <c r="F88" s="12">
        <f t="shared" si="8"/>
        <v>5142218.030954777</v>
      </c>
      <c r="G88" s="16"/>
      <c r="H88" s="16">
        <v>5757.933169828575</v>
      </c>
      <c r="I88" s="16">
        <v>-91307.639</v>
      </c>
      <c r="J88" s="16">
        <v>-27191.917999999998</v>
      </c>
      <c r="K88" s="27">
        <v>-238608.19679999998</v>
      </c>
      <c r="L88" s="27">
        <v>-88.5830079999999</v>
      </c>
      <c r="M88" s="16">
        <f t="shared" si="9"/>
        <v>-351438.4036381714</v>
      </c>
      <c r="N88" s="16"/>
      <c r="O88" s="16">
        <f t="shared" si="10"/>
        <v>1419277.3853698282</v>
      </c>
      <c r="P88" s="16">
        <f t="shared" si="11"/>
        <v>394445.5886184133</v>
      </c>
      <c r="Q88" s="16">
        <f t="shared" si="12"/>
        <v>1599196.2331363638</v>
      </c>
      <c r="R88" s="16">
        <f t="shared" si="13"/>
        <v>1377949.0032</v>
      </c>
      <c r="S88" s="16">
        <f t="shared" si="14"/>
        <v>-88.5830079999999</v>
      </c>
      <c r="T88" s="16">
        <f t="shared" si="15"/>
        <v>4790779.627316605</v>
      </c>
    </row>
    <row r="89" spans="1:20" ht="12.75">
      <c r="A89" s="14">
        <v>1979</v>
      </c>
      <c r="B89" s="16">
        <v>1300685.8766104</v>
      </c>
      <c r="C89" s="16">
        <v>484599.5849816374</v>
      </c>
      <c r="D89" s="16">
        <v>1604495.1538636363</v>
      </c>
      <c r="E89" s="16">
        <v>1665893.6</v>
      </c>
      <c r="F89" s="12">
        <f t="shared" si="8"/>
        <v>5055674.215455674</v>
      </c>
      <c r="G89" s="16"/>
      <c r="H89" s="16">
        <v>12398.855863557139</v>
      </c>
      <c r="I89" s="16">
        <v>-88615.62000000001</v>
      </c>
      <c r="J89" s="16">
        <v>-24786.856</v>
      </c>
      <c r="K89" s="27">
        <v>-256787.69706666667</v>
      </c>
      <c r="L89" s="27">
        <v>-87.27495999999991</v>
      </c>
      <c r="M89" s="16">
        <f t="shared" si="9"/>
        <v>-357878.59216310957</v>
      </c>
      <c r="N89" s="16"/>
      <c r="O89" s="16">
        <f t="shared" si="10"/>
        <v>1313084.7324739571</v>
      </c>
      <c r="P89" s="16">
        <f t="shared" si="11"/>
        <v>395983.96498163743</v>
      </c>
      <c r="Q89" s="16">
        <f t="shared" si="12"/>
        <v>1579708.2978636364</v>
      </c>
      <c r="R89" s="16">
        <f t="shared" si="13"/>
        <v>1409105.9029333335</v>
      </c>
      <c r="S89" s="16">
        <f t="shared" si="14"/>
        <v>-87.27495999999991</v>
      </c>
      <c r="T89" s="16">
        <f t="shared" si="15"/>
        <v>4697795.623292564</v>
      </c>
    </row>
    <row r="90" spans="1:20" ht="12.75">
      <c r="A90" s="14">
        <v>1980</v>
      </c>
      <c r="B90" s="16">
        <v>1300373.1244400002</v>
      </c>
      <c r="C90" s="16">
        <v>485625.3268630713</v>
      </c>
      <c r="D90" s="16">
        <v>1667148.433181818</v>
      </c>
      <c r="E90" s="16">
        <v>1671224</v>
      </c>
      <c r="F90" s="12">
        <f t="shared" si="8"/>
        <v>5124370.884484889</v>
      </c>
      <c r="G90" s="16"/>
      <c r="H90" s="16">
        <v>21024.17758081429</v>
      </c>
      <c r="I90" s="16">
        <v>-95561.105</v>
      </c>
      <c r="J90" s="16">
        <v>-28972.157</v>
      </c>
      <c r="K90" s="27">
        <v>-281953.7973333333</v>
      </c>
      <c r="L90" s="27">
        <v>32.369568999999956</v>
      </c>
      <c r="M90" s="16">
        <f t="shared" si="9"/>
        <v>-385430.512183519</v>
      </c>
      <c r="N90" s="16"/>
      <c r="O90" s="16">
        <f t="shared" si="10"/>
        <v>1321397.3020208145</v>
      </c>
      <c r="P90" s="16">
        <f t="shared" si="11"/>
        <v>390064.2218630713</v>
      </c>
      <c r="Q90" s="16">
        <f t="shared" si="12"/>
        <v>1638176.2761818182</v>
      </c>
      <c r="R90" s="16">
        <f t="shared" si="13"/>
        <v>1389270.2026666668</v>
      </c>
      <c r="S90" s="16">
        <f t="shared" si="14"/>
        <v>32.369568999999956</v>
      </c>
      <c r="T90" s="16">
        <f t="shared" si="15"/>
        <v>4738940.37230137</v>
      </c>
    </row>
    <row r="91" spans="1:20" ht="12.75">
      <c r="A91" s="14">
        <v>1981</v>
      </c>
      <c r="B91" s="16">
        <v>1231283.06384</v>
      </c>
      <c r="C91" s="16">
        <v>483061.39842849283</v>
      </c>
      <c r="D91" s="16">
        <v>1596374.4281818182</v>
      </c>
      <c r="E91" s="16">
        <v>1698513</v>
      </c>
      <c r="F91" s="12">
        <f t="shared" si="8"/>
        <v>5009231.890450311</v>
      </c>
      <c r="G91" s="16"/>
      <c r="H91" s="16">
        <v>35183.014129171424</v>
      </c>
      <c r="I91" s="16">
        <v>-89440.013</v>
      </c>
      <c r="J91" s="16">
        <v>-27469.826</v>
      </c>
      <c r="K91" s="27">
        <v>-277878.2976</v>
      </c>
      <c r="L91" s="27">
        <v>77.40211500000004</v>
      </c>
      <c r="M91" s="16">
        <f t="shared" si="9"/>
        <v>-359527.7203558286</v>
      </c>
      <c r="N91" s="16"/>
      <c r="O91" s="16">
        <f t="shared" si="10"/>
        <v>1266466.0779691713</v>
      </c>
      <c r="P91" s="16">
        <f t="shared" si="11"/>
        <v>393621.3854284928</v>
      </c>
      <c r="Q91" s="16">
        <f t="shared" si="12"/>
        <v>1568904.6021818183</v>
      </c>
      <c r="R91" s="16">
        <f t="shared" si="13"/>
        <v>1420634.7024</v>
      </c>
      <c r="S91" s="16">
        <f t="shared" si="14"/>
        <v>77.40211500000004</v>
      </c>
      <c r="T91" s="16">
        <f t="shared" si="15"/>
        <v>4649704.170094483</v>
      </c>
    </row>
    <row r="92" spans="1:20" ht="12.75">
      <c r="A92" s="14">
        <v>1982</v>
      </c>
      <c r="B92" s="16">
        <v>1310328.8156575998</v>
      </c>
      <c r="C92" s="16">
        <v>490729.097908644</v>
      </c>
      <c r="D92" s="16">
        <v>1509669.6434090908</v>
      </c>
      <c r="E92" s="16">
        <v>1731476</v>
      </c>
      <c r="F92" s="12">
        <f t="shared" si="8"/>
        <v>5042203.556975335</v>
      </c>
      <c r="G92" s="16"/>
      <c r="H92" s="16">
        <v>36296.14808002857</v>
      </c>
      <c r="I92" s="16">
        <v>-85462.20600000002</v>
      </c>
      <c r="J92" s="16">
        <v>-26131.443</v>
      </c>
      <c r="K92" s="27">
        <v>-277040.4978666667</v>
      </c>
      <c r="L92" s="27">
        <v>52.38253800000001</v>
      </c>
      <c r="M92" s="16">
        <f t="shared" si="9"/>
        <v>-352285.61624863814</v>
      </c>
      <c r="N92" s="16"/>
      <c r="O92" s="16">
        <f t="shared" si="10"/>
        <v>1346624.9637376284</v>
      </c>
      <c r="P92" s="16">
        <f t="shared" si="11"/>
        <v>405266.891908644</v>
      </c>
      <c r="Q92" s="16">
        <f t="shared" si="12"/>
        <v>1483538.2004090908</v>
      </c>
      <c r="R92" s="16">
        <f t="shared" si="13"/>
        <v>1454435.5021333334</v>
      </c>
      <c r="S92" s="16">
        <f t="shared" si="14"/>
        <v>52.38253800000001</v>
      </c>
      <c r="T92" s="16">
        <f t="shared" si="15"/>
        <v>4689917.9407266965</v>
      </c>
    </row>
    <row r="93" spans="1:20" ht="12.75">
      <c r="A93" s="14">
        <v>1983</v>
      </c>
      <c r="B93" s="16">
        <v>1344830.16287</v>
      </c>
      <c r="C93" s="16">
        <v>475581.677412672</v>
      </c>
      <c r="D93" s="16">
        <v>1510183.7843181817</v>
      </c>
      <c r="E93" s="16">
        <v>1761617</v>
      </c>
      <c r="F93" s="12">
        <f t="shared" si="8"/>
        <v>5092212.624600854</v>
      </c>
      <c r="G93" s="16"/>
      <c r="H93" s="16">
        <v>28415.997484996824</v>
      </c>
      <c r="I93" s="16">
        <v>-87342.937</v>
      </c>
      <c r="J93" s="16">
        <v>-23854.694</v>
      </c>
      <c r="K93" s="27">
        <v>-284845.8981333333</v>
      </c>
      <c r="L93" s="27">
        <v>-0.3299120000000073</v>
      </c>
      <c r="M93" s="16">
        <f t="shared" si="9"/>
        <v>-367627.8615603365</v>
      </c>
      <c r="N93" s="16"/>
      <c r="O93" s="16">
        <f t="shared" si="10"/>
        <v>1373246.1603549968</v>
      </c>
      <c r="P93" s="16">
        <f t="shared" si="11"/>
        <v>388238.74041267205</v>
      </c>
      <c r="Q93" s="16">
        <f t="shared" si="12"/>
        <v>1486329.0903181818</v>
      </c>
      <c r="R93" s="16">
        <f t="shared" si="13"/>
        <v>1476771.1018666667</v>
      </c>
      <c r="S93" s="16">
        <f t="shared" si="14"/>
        <v>-0.3299120000000073</v>
      </c>
      <c r="T93" s="16">
        <f t="shared" si="15"/>
        <v>4724584.763040517</v>
      </c>
    </row>
    <row r="94" spans="1:20" ht="12.75">
      <c r="A94" s="14">
        <v>1984</v>
      </c>
      <c r="B94" s="16">
        <v>1338497.8663855998</v>
      </c>
      <c r="C94" s="16">
        <v>479088.2237643205</v>
      </c>
      <c r="D94" s="16">
        <v>1487188.6079545454</v>
      </c>
      <c r="E94" s="16">
        <v>1777997</v>
      </c>
      <c r="F94" s="12">
        <f t="shared" si="8"/>
        <v>5082771.698104465</v>
      </c>
      <c r="G94" s="16"/>
      <c r="H94" s="16">
        <v>32498.023517765072</v>
      </c>
      <c r="I94" s="16">
        <v>-104138.129</v>
      </c>
      <c r="J94" s="16">
        <v>-26786.860000000004</v>
      </c>
      <c r="K94" s="16">
        <v>-285095.1984</v>
      </c>
      <c r="L94" s="16">
        <v>-24.469682000000034</v>
      </c>
      <c r="M94" s="16">
        <f t="shared" si="9"/>
        <v>-383546.63356423494</v>
      </c>
      <c r="N94" s="16"/>
      <c r="O94" s="16">
        <f t="shared" si="10"/>
        <v>1370995.889903365</v>
      </c>
      <c r="P94" s="16">
        <f t="shared" si="11"/>
        <v>374950.09476432047</v>
      </c>
      <c r="Q94" s="16">
        <f t="shared" si="12"/>
        <v>1460401.7479545453</v>
      </c>
      <c r="R94" s="16">
        <f t="shared" si="13"/>
        <v>1492901.8016</v>
      </c>
      <c r="S94" s="16">
        <f t="shared" si="14"/>
        <v>-24.469682000000034</v>
      </c>
      <c r="T94" s="16">
        <f t="shared" si="15"/>
        <v>4699225.064540231</v>
      </c>
    </row>
    <row r="95" spans="1:20" ht="12.75">
      <c r="A95" s="14">
        <v>1985</v>
      </c>
      <c r="B95" s="16">
        <v>1353059.45605</v>
      </c>
      <c r="C95" s="16">
        <v>480644.244454637</v>
      </c>
      <c r="D95" s="16">
        <v>1459767.5934090908</v>
      </c>
      <c r="E95" s="16">
        <v>1839600</v>
      </c>
      <c r="F95" s="12">
        <f t="shared" si="8"/>
        <v>5133071.293913728</v>
      </c>
      <c r="G95" s="16"/>
      <c r="H95" s="16">
        <v>35566.20384020476</v>
      </c>
      <c r="I95" s="16">
        <v>-89559.10599999999</v>
      </c>
      <c r="J95" s="16">
        <v>-28009.517000000003</v>
      </c>
      <c r="K95" s="16">
        <v>-276125.4986666667</v>
      </c>
      <c r="L95" s="16">
        <v>-44.81824999999998</v>
      </c>
      <c r="M95" s="16">
        <f t="shared" si="9"/>
        <v>-358172.7360764619</v>
      </c>
      <c r="N95" s="16"/>
      <c r="O95" s="16">
        <f t="shared" si="10"/>
        <v>1388625.6598902047</v>
      </c>
      <c r="P95" s="16">
        <f t="shared" si="11"/>
        <v>391085.138454637</v>
      </c>
      <c r="Q95" s="16">
        <f t="shared" si="12"/>
        <v>1431758.0764090908</v>
      </c>
      <c r="R95" s="16">
        <f t="shared" si="13"/>
        <v>1563474.5013333333</v>
      </c>
      <c r="S95" s="16">
        <f t="shared" si="14"/>
        <v>-44.81824999999998</v>
      </c>
      <c r="T95" s="16">
        <f t="shared" si="15"/>
        <v>4774898.5578372665</v>
      </c>
    </row>
    <row r="96" spans="1:20" ht="12.75">
      <c r="A96" s="14">
        <v>1986</v>
      </c>
      <c r="B96" s="16">
        <v>1395725.0704823998</v>
      </c>
      <c r="C96" s="16">
        <v>479974.36229725496</v>
      </c>
      <c r="D96" s="16">
        <v>1476126.8745454545</v>
      </c>
      <c r="E96" s="16">
        <v>1918706</v>
      </c>
      <c r="F96" s="12">
        <f t="shared" si="8"/>
        <v>5270532.30732511</v>
      </c>
      <c r="G96" s="16"/>
      <c r="H96" s="16">
        <v>14833.008976644447</v>
      </c>
      <c r="I96" s="16">
        <v>-116064.148</v>
      </c>
      <c r="J96" s="16">
        <v>-29025.303</v>
      </c>
      <c r="K96" s="16">
        <v>-311132.7989333333</v>
      </c>
      <c r="L96" s="16">
        <v>-145.85800000000003</v>
      </c>
      <c r="M96" s="16">
        <f t="shared" si="9"/>
        <v>-441535.0989566889</v>
      </c>
      <c r="N96" s="16"/>
      <c r="O96" s="16">
        <f t="shared" si="10"/>
        <v>1410558.0794590442</v>
      </c>
      <c r="P96" s="16">
        <f t="shared" si="11"/>
        <v>363910.214297255</v>
      </c>
      <c r="Q96" s="16">
        <f t="shared" si="12"/>
        <v>1447101.5715454544</v>
      </c>
      <c r="R96" s="16">
        <f t="shared" si="13"/>
        <v>1607573.2010666667</v>
      </c>
      <c r="S96" s="16">
        <f t="shared" si="14"/>
        <v>-145.85800000000003</v>
      </c>
      <c r="T96" s="16">
        <f t="shared" si="15"/>
        <v>4828997.20836842</v>
      </c>
    </row>
    <row r="97" spans="1:20" ht="12.75">
      <c r="A97" s="14">
        <v>1987</v>
      </c>
      <c r="B97" s="16">
        <v>1413742.3920208</v>
      </c>
      <c r="C97" s="16">
        <v>482772.88089154946</v>
      </c>
      <c r="D97" s="16">
        <v>1517050.8743181815</v>
      </c>
      <c r="E97" s="16">
        <v>1959623</v>
      </c>
      <c r="F97" s="12">
        <f t="shared" si="8"/>
        <v>5373189.147230531</v>
      </c>
      <c r="G97" s="16"/>
      <c r="H97" s="16">
        <v>23304.497372355538</v>
      </c>
      <c r="I97" s="16">
        <v>-112394.97600000001</v>
      </c>
      <c r="J97" s="16">
        <v>-26584.087</v>
      </c>
      <c r="K97" s="16">
        <v>-330877.0992</v>
      </c>
      <c r="L97" s="16">
        <v>-150.17049999999998</v>
      </c>
      <c r="M97" s="16">
        <f t="shared" si="9"/>
        <v>-446701.8353276445</v>
      </c>
      <c r="N97" s="16"/>
      <c r="O97" s="16">
        <f t="shared" si="10"/>
        <v>1437046.8893931555</v>
      </c>
      <c r="P97" s="16">
        <f t="shared" si="11"/>
        <v>370377.90489154943</v>
      </c>
      <c r="Q97" s="16">
        <f t="shared" si="12"/>
        <v>1490466.7873181815</v>
      </c>
      <c r="R97" s="16">
        <f t="shared" si="13"/>
        <v>1628745.9008</v>
      </c>
      <c r="S97" s="16">
        <f t="shared" si="14"/>
        <v>-150.17049999999998</v>
      </c>
      <c r="T97" s="16">
        <f t="shared" si="15"/>
        <v>4926487.311902886</v>
      </c>
    </row>
    <row r="98" spans="1:20" ht="12.75">
      <c r="A98" s="14">
        <v>1988</v>
      </c>
      <c r="B98" s="16">
        <v>1374709.5000784001</v>
      </c>
      <c r="C98" s="16">
        <v>480177.2820903454</v>
      </c>
      <c r="D98" s="16">
        <v>1568957.3988636364</v>
      </c>
      <c r="E98" s="16">
        <v>2011281</v>
      </c>
      <c r="F98" s="12">
        <f t="shared" si="8"/>
        <v>5435125.181032382</v>
      </c>
      <c r="G98" s="16"/>
      <c r="H98" s="16">
        <v>26539.383165699986</v>
      </c>
      <c r="I98" s="16">
        <v>-107387.62899999999</v>
      </c>
      <c r="J98" s="16">
        <v>-29371.912</v>
      </c>
      <c r="K98" s="16">
        <v>-336000.37946666667</v>
      </c>
      <c r="L98" s="16">
        <v>-171.99324999999996</v>
      </c>
      <c r="M98" s="16">
        <f t="shared" si="9"/>
        <v>-446392.5305509667</v>
      </c>
      <c r="N98" s="16"/>
      <c r="O98" s="16">
        <f t="shared" si="10"/>
        <v>1401248.8832441</v>
      </c>
      <c r="P98" s="16">
        <f t="shared" si="11"/>
        <v>372789.65309034544</v>
      </c>
      <c r="Q98" s="16">
        <f t="shared" si="12"/>
        <v>1539585.4868636364</v>
      </c>
      <c r="R98" s="16">
        <f t="shared" si="13"/>
        <v>1675280.6205333334</v>
      </c>
      <c r="S98" s="16">
        <f t="shared" si="14"/>
        <v>-171.99324999999996</v>
      </c>
      <c r="T98" s="16">
        <f t="shared" si="15"/>
        <v>4988732.650481415</v>
      </c>
    </row>
    <row r="99" spans="1:20" ht="12.75">
      <c r="A99" s="14">
        <v>1989</v>
      </c>
      <c r="B99" s="16">
        <v>1424828.1810076</v>
      </c>
      <c r="C99" s="16">
        <v>465001.46214933717</v>
      </c>
      <c r="D99" s="16">
        <v>1595049.3709090909</v>
      </c>
      <c r="E99" s="16">
        <v>1983020</v>
      </c>
      <c r="F99" s="12">
        <f t="shared" si="8"/>
        <v>5467899.0140660275</v>
      </c>
      <c r="G99" s="16"/>
      <c r="H99" s="16">
        <v>35455.37038841112</v>
      </c>
      <c r="I99" s="16">
        <v>-102933.80400000002</v>
      </c>
      <c r="J99" s="16">
        <v>-32782.41</v>
      </c>
      <c r="K99" s="16">
        <v>-336198.53973333334</v>
      </c>
      <c r="L99" s="16">
        <v>113.48849999999987</v>
      </c>
      <c r="M99" s="16">
        <f t="shared" si="9"/>
        <v>-436345.89484492224</v>
      </c>
      <c r="N99" s="16"/>
      <c r="O99" s="16">
        <f t="shared" si="10"/>
        <v>1460283.5513960111</v>
      </c>
      <c r="P99" s="16">
        <f t="shared" si="11"/>
        <v>362067.65814933716</v>
      </c>
      <c r="Q99" s="16">
        <f t="shared" si="12"/>
        <v>1562266.960909091</v>
      </c>
      <c r="R99" s="16">
        <f t="shared" si="13"/>
        <v>1646821.4602666667</v>
      </c>
      <c r="S99" s="16">
        <f t="shared" si="14"/>
        <v>113.48849999999987</v>
      </c>
      <c r="T99" s="16">
        <f t="shared" si="15"/>
        <v>5031553.119221106</v>
      </c>
    </row>
    <row r="100" spans="1:20" ht="12.75">
      <c r="A100" s="14">
        <v>1990</v>
      </c>
      <c r="B100" s="16">
        <v>1418815.264484</v>
      </c>
      <c r="C100" s="16">
        <v>458702.13492844696</v>
      </c>
      <c r="D100" s="16">
        <v>1487969.8154545454</v>
      </c>
      <c r="E100" s="16">
        <v>1846267</v>
      </c>
      <c r="F100" s="12">
        <f t="shared" si="8"/>
        <v>5211754.214866992</v>
      </c>
      <c r="G100" s="16"/>
      <c r="H100" s="16">
        <v>33818.625299807936</v>
      </c>
      <c r="I100" s="16">
        <v>-93984.39899999999</v>
      </c>
      <c r="J100" s="16">
        <v>-42695.662</v>
      </c>
      <c r="K100" s="16">
        <v>-302228.42000000004</v>
      </c>
      <c r="L100" s="16">
        <v>172.29725000000002</v>
      </c>
      <c r="M100" s="16">
        <f t="shared" si="9"/>
        <v>-404917.5584501921</v>
      </c>
      <c r="N100" s="16"/>
      <c r="O100" s="16">
        <f t="shared" si="10"/>
        <v>1452633.8897838078</v>
      </c>
      <c r="P100" s="16">
        <f t="shared" si="11"/>
        <v>364717.735928447</v>
      </c>
      <c r="Q100" s="16">
        <f t="shared" si="12"/>
        <v>1445274.1534545454</v>
      </c>
      <c r="R100" s="16">
        <f t="shared" si="13"/>
        <v>1544038.58</v>
      </c>
      <c r="S100" s="16">
        <f t="shared" si="14"/>
        <v>172.29725000000002</v>
      </c>
      <c r="T100" s="16">
        <f t="shared" si="15"/>
        <v>4806836.6564168</v>
      </c>
    </row>
    <row r="101" spans="1:20" ht="12.75">
      <c r="A101" s="14">
        <v>1991</v>
      </c>
      <c r="B101" s="16">
        <v>1262498.079738</v>
      </c>
      <c r="C101" s="16">
        <v>403289.10093200766</v>
      </c>
      <c r="D101" s="16">
        <v>1341581.53</v>
      </c>
      <c r="E101" s="16">
        <v>1723334</v>
      </c>
      <c r="F101" s="12">
        <f t="shared" si="8"/>
        <v>4730702.710670007</v>
      </c>
      <c r="G101" s="16"/>
      <c r="H101" s="16">
        <v>40578.623318571415</v>
      </c>
      <c r="I101" s="16">
        <v>-20891.5</v>
      </c>
      <c r="J101" s="16"/>
      <c r="K101" s="16">
        <v>-184209.52000000002</v>
      </c>
      <c r="L101" s="16"/>
      <c r="M101" s="16">
        <f t="shared" si="9"/>
        <v>-164522.3966814286</v>
      </c>
      <c r="N101" s="16"/>
      <c r="O101" s="16">
        <f t="shared" si="10"/>
        <v>1303076.7030565713</v>
      </c>
      <c r="P101" s="16">
        <f t="shared" si="11"/>
        <v>382397.60093200766</v>
      </c>
      <c r="Q101" s="16">
        <f t="shared" si="12"/>
        <v>1341581.53</v>
      </c>
      <c r="R101" s="16">
        <f t="shared" si="13"/>
        <v>1539124.48</v>
      </c>
      <c r="S101" s="16"/>
      <c r="T101" s="16">
        <f t="shared" si="15"/>
        <v>4566180.313988579</v>
      </c>
    </row>
    <row r="102" spans="1:20" ht="12.75">
      <c r="A102" s="14">
        <v>1992</v>
      </c>
      <c r="B102" s="16">
        <v>1212626.04354304</v>
      </c>
      <c r="C102" s="16">
        <v>304529.32840834867</v>
      </c>
      <c r="D102" s="16">
        <v>1189040.06</v>
      </c>
      <c r="E102" s="16">
        <v>1581517.2872000001</v>
      </c>
      <c r="F102" s="12">
        <f t="shared" si="8"/>
        <v>4287712.719151389</v>
      </c>
      <c r="G102" s="16"/>
      <c r="H102" s="16">
        <v>54617.20452</v>
      </c>
      <c r="I102" s="16"/>
      <c r="J102" s="16"/>
      <c r="K102" s="16">
        <v>-205812.24335999996</v>
      </c>
      <c r="L102" s="16"/>
      <c r="M102" s="16">
        <f t="shared" si="9"/>
        <v>-151195.03883999996</v>
      </c>
      <c r="N102" s="16"/>
      <c r="O102" s="16">
        <f t="shared" si="10"/>
        <v>1267243.24806304</v>
      </c>
      <c r="P102" s="16">
        <f t="shared" si="11"/>
        <v>304529.32840834867</v>
      </c>
      <c r="Q102" s="16">
        <f t="shared" si="12"/>
        <v>1189040.06</v>
      </c>
      <c r="R102" s="16">
        <f t="shared" si="13"/>
        <v>1375705.0438400002</v>
      </c>
      <c r="S102" s="16"/>
      <c r="T102" s="16">
        <f t="shared" si="15"/>
        <v>4136517.6803113893</v>
      </c>
    </row>
    <row r="103" spans="1:20" ht="12.75">
      <c r="A103" s="14">
        <v>1993</v>
      </c>
      <c r="B103" s="16">
        <v>1159430.6813835</v>
      </c>
      <c r="C103" s="16">
        <v>380123.32647500327</v>
      </c>
      <c r="D103" s="16">
        <v>924581.2399999991</v>
      </c>
      <c r="E103" s="16">
        <v>1453612.4411</v>
      </c>
      <c r="F103" s="12">
        <f t="shared" si="8"/>
        <v>3917747.6889585024</v>
      </c>
      <c r="G103" s="16"/>
      <c r="H103" s="16">
        <v>22073.771401</v>
      </c>
      <c r="I103" s="16"/>
      <c r="J103" s="16"/>
      <c r="K103" s="16">
        <v>-208646.05494000006</v>
      </c>
      <c r="L103" s="16"/>
      <c r="M103" s="16">
        <f t="shared" si="9"/>
        <v>-186572.28353900005</v>
      </c>
      <c r="N103" s="16"/>
      <c r="O103" s="16">
        <f t="shared" si="10"/>
        <v>1181504.4527845</v>
      </c>
      <c r="P103" s="16">
        <f t="shared" si="11"/>
        <v>380123.32647500327</v>
      </c>
      <c r="Q103" s="16">
        <f t="shared" si="12"/>
        <v>924581.2399999991</v>
      </c>
      <c r="R103" s="16">
        <f t="shared" si="13"/>
        <v>1244966.3861599998</v>
      </c>
      <c r="S103" s="16"/>
      <c r="T103" s="16">
        <f t="shared" si="15"/>
        <v>3731175.405419502</v>
      </c>
    </row>
    <row r="104" spans="1:20" ht="12.75">
      <c r="A104" s="14">
        <v>1994</v>
      </c>
      <c r="B104" s="16">
        <v>967623.6756749819</v>
      </c>
      <c r="C104" s="16">
        <v>335143.39845803985</v>
      </c>
      <c r="D104" s="16">
        <v>677828.138977902</v>
      </c>
      <c r="E104" s="16">
        <v>1325764.0840399999</v>
      </c>
      <c r="F104" s="12">
        <f t="shared" si="8"/>
        <v>3306359.297150924</v>
      </c>
      <c r="G104" s="16"/>
      <c r="H104" s="16">
        <v>990.487212</v>
      </c>
      <c r="I104" s="16">
        <v>58.283823</v>
      </c>
      <c r="J104" s="16">
        <v>-97.17913100000001</v>
      </c>
      <c r="K104" s="16">
        <v>-228583.81527999998</v>
      </c>
      <c r="L104" s="16"/>
      <c r="M104" s="16">
        <f t="shared" si="9"/>
        <v>-227632.22337599998</v>
      </c>
      <c r="N104" s="16"/>
      <c r="O104" s="16">
        <f t="shared" si="10"/>
        <v>968614.1628869819</v>
      </c>
      <c r="P104" s="16">
        <f t="shared" si="11"/>
        <v>335201.68228103983</v>
      </c>
      <c r="Q104" s="16">
        <f t="shared" si="12"/>
        <v>677730.959846902</v>
      </c>
      <c r="R104" s="16">
        <f t="shared" si="13"/>
        <v>1097180.26876</v>
      </c>
      <c r="S104" s="16"/>
      <c r="T104" s="16">
        <f t="shared" si="15"/>
        <v>3078727.0737749236</v>
      </c>
    </row>
    <row r="105" spans="1:20" ht="12.75">
      <c r="A105" s="14">
        <v>1995</v>
      </c>
      <c r="B105" s="16">
        <v>905102.071634059</v>
      </c>
      <c r="C105" s="16">
        <v>312668.79142062383</v>
      </c>
      <c r="D105" s="16">
        <v>604325.1879672429</v>
      </c>
      <c r="E105" s="16">
        <v>1268509.55008</v>
      </c>
      <c r="F105" s="12">
        <f t="shared" si="8"/>
        <v>3090605.6011019256</v>
      </c>
      <c r="G105" s="16"/>
      <c r="H105" s="16">
        <v>-5056.195967</v>
      </c>
      <c r="I105" s="16">
        <v>-11665.3063105</v>
      </c>
      <c r="J105" s="16">
        <v>-1533.266048</v>
      </c>
      <c r="K105" s="16">
        <v>-227667.94199999998</v>
      </c>
      <c r="L105" s="16"/>
      <c r="M105" s="16">
        <f t="shared" si="9"/>
        <v>-245922.7103255</v>
      </c>
      <c r="N105" s="16"/>
      <c r="O105" s="16">
        <f t="shared" si="10"/>
        <v>900045.875667059</v>
      </c>
      <c r="P105" s="16">
        <f t="shared" si="11"/>
        <v>301003.4851101238</v>
      </c>
      <c r="Q105" s="16">
        <f t="shared" si="12"/>
        <v>602791.921919243</v>
      </c>
      <c r="R105" s="16">
        <f t="shared" si="13"/>
        <v>1040841.6080799999</v>
      </c>
      <c r="S105" s="16"/>
      <c r="T105" s="16">
        <f t="shared" si="15"/>
        <v>2844682.8907764256</v>
      </c>
    </row>
    <row r="106" spans="1:20" ht="12.75">
      <c r="A106" s="14">
        <v>1996</v>
      </c>
      <c r="B106" s="16">
        <v>883648.612530218</v>
      </c>
      <c r="C106" s="16">
        <v>312291.29373845726</v>
      </c>
      <c r="D106" s="16">
        <v>454098.780996215</v>
      </c>
      <c r="E106" s="16">
        <v>1242885.22346</v>
      </c>
      <c r="F106" s="12">
        <f t="shared" si="8"/>
        <v>2892923.9107248904</v>
      </c>
      <c r="G106" s="16"/>
      <c r="H106" s="16">
        <v>156.32609199999933</v>
      </c>
      <c r="I106" s="16">
        <v>-90205.8335225</v>
      </c>
      <c r="J106" s="16">
        <v>-1429.9366569999984</v>
      </c>
      <c r="K106" s="16">
        <v>-264606.85954000003</v>
      </c>
      <c r="L106" s="16"/>
      <c r="M106" s="16">
        <f t="shared" si="9"/>
        <v>-356086.3036275</v>
      </c>
      <c r="N106" s="16"/>
      <c r="O106" s="16">
        <f t="shared" si="10"/>
        <v>883804.938622218</v>
      </c>
      <c r="P106" s="16">
        <f t="shared" si="11"/>
        <v>222085.46021595725</v>
      </c>
      <c r="Q106" s="16">
        <f t="shared" si="12"/>
        <v>452668.844339215</v>
      </c>
      <c r="R106" s="16">
        <f t="shared" si="13"/>
        <v>978278.3639199999</v>
      </c>
      <c r="S106" s="16"/>
      <c r="T106" s="16">
        <f t="shared" si="15"/>
        <v>2536837.60709739</v>
      </c>
    </row>
    <row r="107" spans="1:20" ht="12.75">
      <c r="A107" s="14">
        <v>1997</v>
      </c>
      <c r="B107" s="16">
        <v>949154.8014413579</v>
      </c>
      <c r="C107" s="16">
        <v>302720.66703079356</v>
      </c>
      <c r="D107" s="16">
        <v>443628.42050491704</v>
      </c>
      <c r="E107" s="16">
        <v>1199564.39188</v>
      </c>
      <c r="F107" s="12">
        <f t="shared" si="8"/>
        <v>2895068.2808570685</v>
      </c>
      <c r="G107" s="16"/>
      <c r="H107" s="16">
        <v>1200.2266750000017</v>
      </c>
      <c r="I107" s="16">
        <v>-110363.0487705</v>
      </c>
      <c r="J107" s="16">
        <v>532.5088129999986</v>
      </c>
      <c r="K107" s="16">
        <v>-276303.34238000005</v>
      </c>
      <c r="L107" s="16"/>
      <c r="M107" s="16">
        <f t="shared" si="9"/>
        <v>-384933.65566250007</v>
      </c>
      <c r="N107" s="16"/>
      <c r="O107" s="16">
        <f t="shared" si="10"/>
        <v>950355.028116358</v>
      </c>
      <c r="P107" s="16">
        <f t="shared" si="11"/>
        <v>192357.61826029356</v>
      </c>
      <c r="Q107" s="16">
        <f t="shared" si="12"/>
        <v>444160.92931791703</v>
      </c>
      <c r="R107" s="16">
        <f t="shared" si="13"/>
        <v>923261.0495</v>
      </c>
      <c r="S107" s="16"/>
      <c r="T107" s="16">
        <f t="shared" si="15"/>
        <v>2510134.625194568</v>
      </c>
    </row>
    <row r="108" spans="1:20" ht="12.75">
      <c r="A108" s="14">
        <v>1998</v>
      </c>
      <c r="B108" s="16">
        <v>773295.422262286</v>
      </c>
      <c r="C108" s="16">
        <v>339036.1501744913</v>
      </c>
      <c r="D108" s="16">
        <v>470556.778371967</v>
      </c>
      <c r="E108" s="16">
        <v>1200050.1596400002</v>
      </c>
      <c r="F108" s="12">
        <f t="shared" si="8"/>
        <v>2782938.5104487445</v>
      </c>
      <c r="G108" s="16"/>
      <c r="H108" s="16">
        <v>-2661.1657989999985</v>
      </c>
      <c r="I108" s="16">
        <v>-118148.1384405</v>
      </c>
      <c r="J108" s="16">
        <v>2503.6487019999986</v>
      </c>
      <c r="K108" s="16">
        <v>-287883.57096000004</v>
      </c>
      <c r="L108" s="16"/>
      <c r="M108" s="16">
        <f t="shared" si="9"/>
        <v>-406189.2264975</v>
      </c>
      <c r="N108" s="16"/>
      <c r="O108" s="16">
        <f t="shared" si="10"/>
        <v>770634.256463286</v>
      </c>
      <c r="P108" s="16">
        <f t="shared" si="11"/>
        <v>220888.01173399127</v>
      </c>
      <c r="Q108" s="16">
        <f t="shared" si="12"/>
        <v>473060.427073967</v>
      </c>
      <c r="R108" s="16">
        <f t="shared" si="13"/>
        <v>912166.5886800002</v>
      </c>
      <c r="S108" s="16"/>
      <c r="T108" s="16">
        <f t="shared" si="15"/>
        <v>2376749.2839512443</v>
      </c>
    </row>
    <row r="109" spans="1:20" ht="12.75">
      <c r="A109" s="14">
        <v>1999</v>
      </c>
      <c r="B109" s="16">
        <v>837306.317480934</v>
      </c>
      <c r="C109" s="16">
        <v>338428.41655836697</v>
      </c>
      <c r="D109" s="16">
        <v>484451.060143354</v>
      </c>
      <c r="E109" s="16">
        <v>1230926.75318</v>
      </c>
      <c r="F109" s="12">
        <f t="shared" si="8"/>
        <v>2891112.547362655</v>
      </c>
      <c r="G109" s="16"/>
      <c r="H109" s="16">
        <v>1832.8942779999998</v>
      </c>
      <c r="I109" s="16">
        <v>-128974.021304</v>
      </c>
      <c r="J109" s="16">
        <v>-1175.4251649999987</v>
      </c>
      <c r="K109" s="16">
        <v>-314177.92856000003</v>
      </c>
      <c r="L109" s="16"/>
      <c r="M109" s="16">
        <f t="shared" si="9"/>
        <v>-442494.480751</v>
      </c>
      <c r="N109" s="16"/>
      <c r="O109" s="16">
        <f t="shared" si="10"/>
        <v>839139.211758934</v>
      </c>
      <c r="P109" s="16">
        <f t="shared" si="11"/>
        <v>209454.39525436697</v>
      </c>
      <c r="Q109" s="16">
        <f t="shared" si="12"/>
        <v>483275.634978354</v>
      </c>
      <c r="R109" s="16">
        <f t="shared" si="13"/>
        <v>916748.82462</v>
      </c>
      <c r="S109" s="16"/>
      <c r="T109" s="16">
        <f t="shared" si="15"/>
        <v>2448618.066611655</v>
      </c>
    </row>
    <row r="110" spans="1:20" ht="12.75">
      <c r="A110" s="14">
        <v>2000</v>
      </c>
      <c r="B110" s="16">
        <v>865602.013396286</v>
      </c>
      <c r="C110" s="16">
        <v>367580.07576823985</v>
      </c>
      <c r="D110" s="16">
        <v>487497.74800029496</v>
      </c>
      <c r="E110" s="16">
        <v>1285824.5753199998</v>
      </c>
      <c r="F110" s="12">
        <f t="shared" si="8"/>
        <v>3006504.412484821</v>
      </c>
      <c r="G110" s="16"/>
      <c r="H110" s="16">
        <v>-477.45046</v>
      </c>
      <c r="I110" s="16">
        <v>-135641.88181400002</v>
      </c>
      <c r="J110" s="16">
        <v>-6871.744897</v>
      </c>
      <c r="K110" s="16">
        <v>-351987.31582</v>
      </c>
      <c r="L110" s="16"/>
      <c r="M110" s="16">
        <f t="shared" si="9"/>
        <v>-494978.39299100003</v>
      </c>
      <c r="N110" s="16"/>
      <c r="O110" s="16">
        <f t="shared" si="10"/>
        <v>865124.5629362861</v>
      </c>
      <c r="P110" s="16">
        <f t="shared" si="11"/>
        <v>231938.19395423983</v>
      </c>
      <c r="Q110" s="16">
        <f t="shared" si="12"/>
        <v>480626.00310329493</v>
      </c>
      <c r="R110" s="16">
        <f t="shared" si="13"/>
        <v>933837.2594999998</v>
      </c>
      <c r="S110" s="16"/>
      <c r="T110" s="16">
        <f t="shared" si="15"/>
        <v>2511526.0194938206</v>
      </c>
    </row>
    <row r="111" spans="1:20" ht="12.75">
      <c r="A111" s="14">
        <v>2001</v>
      </c>
      <c r="B111" s="16">
        <v>948601.953891636</v>
      </c>
      <c r="C111" s="16">
        <v>396273.4808157983</v>
      </c>
      <c r="D111" s="16">
        <v>542943.901289577</v>
      </c>
      <c r="E111" s="16">
        <v>1328389.33632</v>
      </c>
      <c r="F111" s="12">
        <f t="shared" si="8"/>
        <v>3216208.6723170113</v>
      </c>
      <c r="G111" s="16"/>
      <c r="H111" s="16">
        <v>-6850.310911000004</v>
      </c>
      <c r="I111" s="16">
        <v>-129449.448232</v>
      </c>
      <c r="J111" s="16">
        <v>-5289.6561679999995</v>
      </c>
      <c r="K111" s="16">
        <v>-380280.527</v>
      </c>
      <c r="L111" s="16"/>
      <c r="M111" s="16">
        <f t="shared" si="9"/>
        <v>-521869.94231099996</v>
      </c>
      <c r="N111" s="16"/>
      <c r="O111" s="16">
        <f t="shared" si="10"/>
        <v>941751.642980636</v>
      </c>
      <c r="P111" s="16">
        <f t="shared" si="11"/>
        <v>266824.0325837983</v>
      </c>
      <c r="Q111" s="16">
        <f t="shared" si="12"/>
        <v>537654.245121577</v>
      </c>
      <c r="R111" s="16">
        <f t="shared" si="13"/>
        <v>948108.80932</v>
      </c>
      <c r="S111" s="16"/>
      <c r="T111" s="16">
        <f t="shared" si="15"/>
        <v>2694338.730006011</v>
      </c>
    </row>
    <row r="112" spans="1:20" ht="12.75">
      <c r="A112" s="14">
        <v>2002</v>
      </c>
      <c r="B112" s="16">
        <v>979643.768644364</v>
      </c>
      <c r="C112" s="16">
        <v>407021.044104936</v>
      </c>
      <c r="D112" s="16">
        <v>587938.6949684679</v>
      </c>
      <c r="E112" s="16">
        <v>1365300.84332</v>
      </c>
      <c r="F112" s="12">
        <f t="shared" si="8"/>
        <v>3339904.3510377677</v>
      </c>
      <c r="G112" s="16"/>
      <c r="H112" s="16">
        <v>-26236.33104</v>
      </c>
      <c r="I112" s="16">
        <v>-134069.98614</v>
      </c>
      <c r="J112" s="16">
        <v>-5545.141521</v>
      </c>
      <c r="K112" s="16">
        <v>-428272.96276</v>
      </c>
      <c r="L112" s="16"/>
      <c r="M112" s="16">
        <f t="shared" si="9"/>
        <v>-594124.421461</v>
      </c>
      <c r="N112" s="16"/>
      <c r="O112" s="16">
        <f t="shared" si="10"/>
        <v>953407.437604364</v>
      </c>
      <c r="P112" s="16">
        <f t="shared" si="11"/>
        <v>272951.057964936</v>
      </c>
      <c r="Q112" s="16">
        <f t="shared" si="12"/>
        <v>582393.553447468</v>
      </c>
      <c r="R112" s="16">
        <f t="shared" si="13"/>
        <v>937027.88056</v>
      </c>
      <c r="S112" s="16"/>
      <c r="T112" s="16">
        <f t="shared" si="15"/>
        <v>2745779.9295767676</v>
      </c>
    </row>
    <row r="113" spans="1:20" ht="12.75">
      <c r="A113" s="14">
        <v>2003</v>
      </c>
      <c r="B113" s="16">
        <v>939765.02356066</v>
      </c>
      <c r="C113" s="16">
        <v>414932.0313563344</v>
      </c>
      <c r="D113" s="16">
        <v>645921.084714937</v>
      </c>
      <c r="E113" s="16">
        <v>1467705.2519</v>
      </c>
      <c r="F113" s="12">
        <f t="shared" si="8"/>
        <v>3468323.3915319312</v>
      </c>
      <c r="G113" s="16"/>
      <c r="H113" s="16">
        <v>-13621.430062</v>
      </c>
      <c r="I113" s="16">
        <v>-123041.051462</v>
      </c>
      <c r="J113" s="16">
        <v>-3154.082694999999</v>
      </c>
      <c r="K113" s="16">
        <v>-482017.10872</v>
      </c>
      <c r="L113" s="16"/>
      <c r="M113" s="16">
        <f t="shared" si="9"/>
        <v>-621833.672939</v>
      </c>
      <c r="N113" s="16"/>
      <c r="O113" s="16">
        <f t="shared" si="10"/>
        <v>926143.59349866</v>
      </c>
      <c r="P113" s="16">
        <f t="shared" si="11"/>
        <v>291890.9798943344</v>
      </c>
      <c r="Q113" s="16">
        <f t="shared" si="12"/>
        <v>642767.002019937</v>
      </c>
      <c r="R113" s="16">
        <f t="shared" si="13"/>
        <v>985688.14318</v>
      </c>
      <c r="S113" s="16"/>
      <c r="T113" s="16">
        <f t="shared" si="15"/>
        <v>2846489.7185929315</v>
      </c>
    </row>
    <row r="114" spans="1:20" ht="12.75">
      <c r="A114" s="14">
        <v>2004</v>
      </c>
      <c r="B114" s="16">
        <v>1013804.12003049</v>
      </c>
      <c r="C114" s="16">
        <v>453117.78769202024</v>
      </c>
      <c r="D114" s="16">
        <v>749666.292985075</v>
      </c>
      <c r="E114" s="16">
        <v>1526899.6858599999</v>
      </c>
      <c r="F114" s="12">
        <f t="shared" si="8"/>
        <v>3743487.886567585</v>
      </c>
      <c r="G114" s="16"/>
      <c r="H114" s="16">
        <v>-14766.410593999994</v>
      </c>
      <c r="I114" s="16">
        <v>-159463.76296400002</v>
      </c>
      <c r="J114" s="16">
        <v>-6195.346989999998</v>
      </c>
      <c r="K114" s="16">
        <v>-545340.2697</v>
      </c>
      <c r="L114" s="16"/>
      <c r="M114" s="16">
        <f t="shared" si="9"/>
        <v>-725765.790248</v>
      </c>
      <c r="N114" s="16"/>
      <c r="O114" s="16">
        <f t="shared" si="10"/>
        <v>999037.70943649</v>
      </c>
      <c r="P114" s="16">
        <f t="shared" si="11"/>
        <v>293654.0247280202</v>
      </c>
      <c r="Q114" s="16">
        <f t="shared" si="12"/>
        <v>743470.945995075</v>
      </c>
      <c r="R114" s="16">
        <f t="shared" si="13"/>
        <v>981559.4161599999</v>
      </c>
      <c r="S114" s="16"/>
      <c r="T114" s="16">
        <f t="shared" si="15"/>
        <v>3017722.096319585</v>
      </c>
    </row>
    <row r="115" spans="1:20" ht="12.75">
      <c r="A115" s="14">
        <v>2005</v>
      </c>
      <c r="B115" s="16">
        <v>1039168.32504185</v>
      </c>
      <c r="C115" s="16">
        <v>438150.25964043726</v>
      </c>
      <c r="D115" s="16">
        <v>808040.048278499</v>
      </c>
      <c r="E115" s="16">
        <v>1581759.23098</v>
      </c>
      <c r="F115" s="12">
        <f t="shared" si="8"/>
        <v>3867117.863940786</v>
      </c>
      <c r="G115" s="16"/>
      <c r="H115" s="16">
        <v>-26424.205472999995</v>
      </c>
      <c r="I115" s="16">
        <v>-157011.786105</v>
      </c>
      <c r="J115" s="16">
        <v>-6157.904941000001</v>
      </c>
      <c r="K115" s="16">
        <v>-592781.87792</v>
      </c>
      <c r="L115" s="16"/>
      <c r="M115" s="16">
        <f t="shared" si="9"/>
        <v>-782375.7744390001</v>
      </c>
      <c r="N115" s="16"/>
      <c r="O115" s="16">
        <f t="shared" si="10"/>
        <v>1012744.11956885</v>
      </c>
      <c r="P115" s="16">
        <f t="shared" si="11"/>
        <v>281138.47353543725</v>
      </c>
      <c r="Q115" s="16">
        <f t="shared" si="12"/>
        <v>801882.143337499</v>
      </c>
      <c r="R115" s="16">
        <f t="shared" si="13"/>
        <v>988977.35306</v>
      </c>
      <c r="S115" s="16"/>
      <c r="T115" s="16">
        <f t="shared" si="15"/>
        <v>3084742.0895017865</v>
      </c>
    </row>
    <row r="116" spans="1:20" ht="12.75">
      <c r="A116" s="14">
        <v>2006</v>
      </c>
      <c r="B116" s="16">
        <v>1082369.63227821</v>
      </c>
      <c r="C116" s="16">
        <v>452031.34748384444</v>
      </c>
      <c r="D116" s="16">
        <v>904062.5127130969</v>
      </c>
      <c r="E116" s="16">
        <v>1629136.82944</v>
      </c>
      <c r="F116" s="12">
        <f t="shared" si="8"/>
        <v>4067600.3219151516</v>
      </c>
      <c r="G116" s="16"/>
      <c r="H116" s="16">
        <v>-26008.678394999995</v>
      </c>
      <c r="I116" s="16">
        <v>-161136.995146</v>
      </c>
      <c r="J116" s="16">
        <v>-3230.4850760000045</v>
      </c>
      <c r="K116" s="16">
        <v>-600936.63534</v>
      </c>
      <c r="L116" s="16"/>
      <c r="M116" s="16">
        <f t="shared" si="9"/>
        <v>-791312.793957</v>
      </c>
      <c r="N116" s="16"/>
      <c r="O116" s="16">
        <f t="shared" si="10"/>
        <v>1056360.95388321</v>
      </c>
      <c r="P116" s="16">
        <f t="shared" si="11"/>
        <v>290894.35233784444</v>
      </c>
      <c r="Q116" s="16">
        <f t="shared" si="12"/>
        <v>900832.0276370969</v>
      </c>
      <c r="R116" s="16">
        <f t="shared" si="13"/>
        <v>1028200.1941</v>
      </c>
      <c r="S116" s="16"/>
      <c r="T116" s="16">
        <f t="shared" si="15"/>
        <v>3276287.5279581514</v>
      </c>
    </row>
    <row r="117" spans="1:20" ht="12.75">
      <c r="A117" s="14">
        <v>2007</v>
      </c>
      <c r="B117" s="16">
        <v>1115267.7829514202</v>
      </c>
      <c r="C117" s="16">
        <v>456602.6508904223</v>
      </c>
      <c r="D117" s="16">
        <v>1051779.76265639</v>
      </c>
      <c r="E117" s="16">
        <v>1664582.77894</v>
      </c>
      <c r="F117" s="12">
        <f t="shared" si="8"/>
        <v>4288232.9754382325</v>
      </c>
      <c r="G117" s="16"/>
      <c r="H117" s="16">
        <v>-24764.322962000006</v>
      </c>
      <c r="I117" s="16">
        <v>-154513.02114800003</v>
      </c>
      <c r="J117" s="16">
        <v>2621.671427999998</v>
      </c>
      <c r="K117" s="16">
        <v>-632846.26398</v>
      </c>
      <c r="L117" s="16"/>
      <c r="M117" s="16">
        <f t="shared" si="9"/>
        <v>-809501.9366620001</v>
      </c>
      <c r="N117" s="16"/>
      <c r="O117" s="16">
        <f t="shared" si="10"/>
        <v>1090503.4599894201</v>
      </c>
      <c r="P117" s="16">
        <f t="shared" si="11"/>
        <v>302089.62974242226</v>
      </c>
      <c r="Q117" s="16">
        <f t="shared" si="12"/>
        <v>1054401.43408439</v>
      </c>
      <c r="R117" s="16">
        <f t="shared" si="13"/>
        <v>1031736.5149600001</v>
      </c>
      <c r="S117" s="16"/>
      <c r="T117" s="16">
        <f t="shared" si="15"/>
        <v>3478731.038776233</v>
      </c>
    </row>
    <row r="118" spans="1:20" ht="12.75">
      <c r="A118" s="14">
        <v>2008</v>
      </c>
      <c r="B118" s="16">
        <v>1235886.01686872</v>
      </c>
      <c r="C118" s="16">
        <v>456715.5740197335</v>
      </c>
      <c r="D118" s="16">
        <v>1036669.0026664799</v>
      </c>
      <c r="E118" s="16">
        <v>1718936.1560199999</v>
      </c>
      <c r="F118" s="12">
        <f t="shared" si="8"/>
        <v>4448206.749574933</v>
      </c>
      <c r="G118" s="16"/>
      <c r="H118" s="16">
        <v>-32616.791349000014</v>
      </c>
      <c r="I118" s="16">
        <v>-146051.229526</v>
      </c>
      <c r="J118" s="16">
        <v>11224.607381999998</v>
      </c>
      <c r="K118" s="16">
        <v>-635093.4684599999</v>
      </c>
      <c r="L118" s="16"/>
      <c r="M118" s="16">
        <f t="shared" si="9"/>
        <v>-802536.8819529999</v>
      </c>
      <c r="N118" s="16"/>
      <c r="O118" s="16">
        <f t="shared" si="10"/>
        <v>1203269.22551972</v>
      </c>
      <c r="P118" s="16">
        <f t="shared" si="11"/>
        <v>310664.3444937335</v>
      </c>
      <c r="Q118" s="16">
        <f t="shared" si="12"/>
        <v>1047893.6100484799</v>
      </c>
      <c r="R118" s="16">
        <f t="shared" si="13"/>
        <v>1083842.68756</v>
      </c>
      <c r="S118" s="16"/>
      <c r="T118" s="16">
        <f t="shared" si="15"/>
        <v>3645669.8676219336</v>
      </c>
    </row>
    <row r="119" spans="1:20" ht="12.75">
      <c r="A119" s="14"/>
      <c r="B119" s="16"/>
      <c r="C119" s="16"/>
      <c r="D119" s="16"/>
      <c r="E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ht="12.75">
      <c r="A120" s="14"/>
      <c r="B120" s="16"/>
      <c r="C120" s="16"/>
      <c r="D120" s="16"/>
      <c r="E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1:20" ht="12.75">
      <c r="A121" s="14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1:20" ht="12.75">
      <c r="A122" s="14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1:20" ht="12.75">
      <c r="A123" s="14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1:20" ht="12.75">
      <c r="A124" s="14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1:20" ht="12.75">
      <c r="A125" s="14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1:20" ht="12.75">
      <c r="A126" s="1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1:20" ht="12.75">
      <c r="A127" s="14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1:20" ht="12.75">
      <c r="A128" s="14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1:20" ht="12.75">
      <c r="A129" s="14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1:20" ht="12.75">
      <c r="A130" s="14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1:20" ht="12.75">
      <c r="A131" s="1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2.75">
      <c r="A132" s="14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1:20" ht="12.75">
      <c r="A133" s="14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1:20" ht="12.75">
      <c r="A134" s="14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1:20" ht="12.75">
      <c r="A135" s="14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2.75">
      <c r="A136" s="14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1:20" ht="12.75">
      <c r="A137" s="14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46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4" sqref="H14"/>
    </sheetView>
  </sheetViews>
  <sheetFormatPr defaultColWidth="11.421875" defaultRowHeight="12.75"/>
  <cols>
    <col min="3" max="5" width="11.7109375" style="0" bestFit="1" customWidth="1"/>
    <col min="6" max="7" width="13.00390625" style="0" bestFit="1" customWidth="1"/>
    <col min="9" max="12" width="11.7109375" style="0" bestFit="1" customWidth="1"/>
    <col min="14" max="14" width="11.7109375" style="0" bestFit="1" customWidth="1"/>
    <col min="16" max="19" width="11.7109375" style="0" bestFit="1" customWidth="1"/>
    <col min="21" max="21" width="11.7109375" style="0" bestFit="1" customWidth="1"/>
    <col min="23" max="26" width="11.7109375" style="0" bestFit="1" customWidth="1"/>
    <col min="28" max="28" width="13.00390625" style="0" bestFit="1" customWidth="1"/>
  </cols>
  <sheetData>
    <row r="1" ht="15.75">
      <c r="A1" s="10" t="s">
        <v>60</v>
      </c>
    </row>
    <row r="2" ht="15.75">
      <c r="A2" s="10" t="s">
        <v>37</v>
      </c>
    </row>
    <row r="3" ht="15.75">
      <c r="A3" s="10" t="s">
        <v>17</v>
      </c>
    </row>
    <row r="5" ht="15.75">
      <c r="A5" s="29" t="s">
        <v>24</v>
      </c>
    </row>
    <row r="7" spans="2:129" ht="12.75">
      <c r="B7" s="13"/>
      <c r="C7" s="18" t="s">
        <v>23</v>
      </c>
      <c r="D7" s="18"/>
      <c r="E7" s="18"/>
      <c r="F7" s="18"/>
      <c r="G7" s="18"/>
      <c r="H7" s="7"/>
      <c r="I7" s="17" t="s">
        <v>19</v>
      </c>
      <c r="J7" s="17"/>
      <c r="K7" s="17"/>
      <c r="L7" s="17"/>
      <c r="M7" s="17"/>
      <c r="N7" s="17"/>
      <c r="O7" s="7"/>
      <c r="P7" s="20" t="s">
        <v>20</v>
      </c>
      <c r="Q7" s="20"/>
      <c r="R7" s="17"/>
      <c r="S7" s="17"/>
      <c r="T7" s="17"/>
      <c r="U7" s="21"/>
      <c r="V7" s="7"/>
      <c r="W7" s="20" t="s">
        <v>26</v>
      </c>
      <c r="X7" s="20"/>
      <c r="Y7" s="17"/>
      <c r="Z7" s="17"/>
      <c r="AA7" s="17"/>
      <c r="AB7" s="21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Y7" s="7"/>
    </row>
    <row r="8" spans="2:129" ht="12.75">
      <c r="B8" s="13"/>
      <c r="C8" s="18" t="s">
        <v>25</v>
      </c>
      <c r="D8" s="18" t="s">
        <v>25</v>
      </c>
      <c r="E8" s="18" t="s">
        <v>25</v>
      </c>
      <c r="F8" s="18" t="s">
        <v>25</v>
      </c>
      <c r="G8" s="18" t="s">
        <v>25</v>
      </c>
      <c r="H8" s="7"/>
      <c r="I8" s="18" t="s">
        <v>25</v>
      </c>
      <c r="J8" s="18" t="s">
        <v>25</v>
      </c>
      <c r="K8" s="18" t="s">
        <v>25</v>
      </c>
      <c r="L8" s="18" t="s">
        <v>25</v>
      </c>
      <c r="M8" s="18" t="s">
        <v>25</v>
      </c>
      <c r="N8" s="18" t="s">
        <v>25</v>
      </c>
      <c r="O8" s="7"/>
      <c r="P8" s="18" t="s">
        <v>25</v>
      </c>
      <c r="Q8" s="18" t="s">
        <v>25</v>
      </c>
      <c r="R8" s="18" t="s">
        <v>25</v>
      </c>
      <c r="S8" s="18" t="s">
        <v>25</v>
      </c>
      <c r="T8" s="18" t="s">
        <v>25</v>
      </c>
      <c r="U8" s="18" t="s">
        <v>25</v>
      </c>
      <c r="V8" s="7"/>
      <c r="W8" s="18" t="s">
        <v>25</v>
      </c>
      <c r="X8" s="18" t="s">
        <v>25</v>
      </c>
      <c r="Y8" s="18" t="s">
        <v>25</v>
      </c>
      <c r="Z8" s="18" t="s">
        <v>25</v>
      </c>
      <c r="AA8" s="18" t="s">
        <v>25</v>
      </c>
      <c r="AB8" s="18" t="s">
        <v>25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Y8" s="7"/>
    </row>
    <row r="9" spans="2:129" ht="12.75">
      <c r="B9" s="14" t="s">
        <v>14</v>
      </c>
      <c r="C9" s="18" t="s">
        <v>11</v>
      </c>
      <c r="D9" s="18" t="s">
        <v>41</v>
      </c>
      <c r="E9" s="18" t="s">
        <v>42</v>
      </c>
      <c r="F9" s="18" t="s">
        <v>43</v>
      </c>
      <c r="G9" s="18" t="s">
        <v>22</v>
      </c>
      <c r="H9" s="7"/>
      <c r="I9" s="18" t="s">
        <v>11</v>
      </c>
      <c r="J9" s="18" t="s">
        <v>41</v>
      </c>
      <c r="K9" s="18" t="s">
        <v>42</v>
      </c>
      <c r="L9" s="18" t="s">
        <v>43</v>
      </c>
      <c r="M9" s="19" t="s">
        <v>44</v>
      </c>
      <c r="N9" s="19" t="s">
        <v>46</v>
      </c>
      <c r="O9" s="7"/>
      <c r="P9" s="18" t="s">
        <v>11</v>
      </c>
      <c r="Q9" s="18" t="s">
        <v>41</v>
      </c>
      <c r="R9" s="18" t="s">
        <v>42</v>
      </c>
      <c r="S9" s="18" t="s">
        <v>43</v>
      </c>
      <c r="T9" s="19" t="s">
        <v>44</v>
      </c>
      <c r="U9" s="19" t="s">
        <v>82</v>
      </c>
      <c r="V9" s="7"/>
      <c r="W9" s="18" t="s">
        <v>11</v>
      </c>
      <c r="X9" s="18" t="s">
        <v>41</v>
      </c>
      <c r="Y9" s="18" t="s">
        <v>42</v>
      </c>
      <c r="Z9" s="18" t="s">
        <v>43</v>
      </c>
      <c r="AA9" s="19" t="s">
        <v>44</v>
      </c>
      <c r="AB9" s="19" t="s">
        <v>81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Y9" s="7"/>
    </row>
    <row r="10" spans="2:33" ht="12.75">
      <c r="B10" s="14">
        <v>1992</v>
      </c>
      <c r="C10" s="16">
        <v>645770.5367277778</v>
      </c>
      <c r="D10" s="16">
        <v>215508.50863456295</v>
      </c>
      <c r="E10" s="16">
        <v>692018.623596591</v>
      </c>
      <c r="F10" s="16">
        <v>1227540</v>
      </c>
      <c r="G10" s="16">
        <f>SUM(C10:F10)</f>
        <v>2780837.6689589317</v>
      </c>
      <c r="H10" s="16"/>
      <c r="I10" s="16">
        <v>50369.611928399994</v>
      </c>
      <c r="J10" s="16">
        <v>2848.5</v>
      </c>
      <c r="K10" s="16"/>
      <c r="L10" s="16">
        <v>57337.979999999996</v>
      </c>
      <c r="M10" s="16"/>
      <c r="N10" s="16">
        <f>SUM(I10:M10)</f>
        <v>110556.09192839998</v>
      </c>
      <c r="O10" s="16"/>
      <c r="P10" s="16">
        <v>13452.536585309523</v>
      </c>
      <c r="Q10" s="16">
        <v>9400.003</v>
      </c>
      <c r="R10" s="16"/>
      <c r="S10" s="16">
        <v>376307.614</v>
      </c>
      <c r="T10" s="16"/>
      <c r="U10" s="16">
        <f>SUM(P10:T10)</f>
        <v>399160.1535853095</v>
      </c>
      <c r="V10" s="16"/>
      <c r="W10" s="16">
        <v>682687.6120708683</v>
      </c>
      <c r="X10" s="16">
        <v>208957.00563456296</v>
      </c>
      <c r="Y10" s="16">
        <v>692018.623596591</v>
      </c>
      <c r="Z10" s="16">
        <v>908570.3659999999</v>
      </c>
      <c r="AA10" s="16"/>
      <c r="AB10" s="16">
        <f>SUM(W10:AA10)</f>
        <v>2492233.607302022</v>
      </c>
      <c r="AC10" s="22"/>
      <c r="AD10" s="22"/>
      <c r="AE10" s="22"/>
      <c r="AF10" s="22"/>
      <c r="AG10" s="22"/>
    </row>
    <row r="11" spans="2:33" ht="12.75">
      <c r="B11" s="14">
        <v>1993</v>
      </c>
      <c r="C11" s="16">
        <v>601783.8958075555</v>
      </c>
      <c r="D11" s="16">
        <v>195542.82486002723</v>
      </c>
      <c r="E11" s="16">
        <v>574481.2993181818</v>
      </c>
      <c r="F11" s="16">
        <v>1143285</v>
      </c>
      <c r="G11" s="16">
        <f aca="true" t="shared" si="0" ref="G11:G28">SUM(C11:F11)</f>
        <v>2515093.0199857643</v>
      </c>
      <c r="H11" s="16"/>
      <c r="I11" s="16">
        <v>27975.031079200002</v>
      </c>
      <c r="J11" s="16">
        <v>2792.3</v>
      </c>
      <c r="K11" s="16"/>
      <c r="L11" s="16">
        <v>45795.92</v>
      </c>
      <c r="M11" s="16"/>
      <c r="N11" s="16">
        <f aca="true" t="shared" si="1" ref="N11:N28">SUM(I11:M11)</f>
        <v>76563.2510792</v>
      </c>
      <c r="O11" s="16"/>
      <c r="P11" s="16">
        <v>17777.419297146036</v>
      </c>
      <c r="Q11" s="16">
        <v>12716.582</v>
      </c>
      <c r="R11" s="16"/>
      <c r="S11" s="16">
        <v>326796.342</v>
      </c>
      <c r="T11" s="16"/>
      <c r="U11" s="16">
        <f aca="true" t="shared" si="2" ref="U11:U28">SUM(P11:T11)</f>
        <v>357290.343297146</v>
      </c>
      <c r="V11" s="16"/>
      <c r="W11" s="16">
        <v>611981.5075896095</v>
      </c>
      <c r="X11" s="16">
        <v>185618.54286002723</v>
      </c>
      <c r="Y11" s="16">
        <v>574481.2993181818</v>
      </c>
      <c r="Z11" s="16">
        <v>862284.578</v>
      </c>
      <c r="AA11" s="16"/>
      <c r="AB11" s="16">
        <f aca="true" t="shared" si="3" ref="AB11:AB28">SUM(W11:AA11)</f>
        <v>2234365.927767819</v>
      </c>
      <c r="AC11" s="22"/>
      <c r="AD11" s="22"/>
      <c r="AE11" s="22"/>
      <c r="AF11" s="22"/>
      <c r="AG11" s="22"/>
    </row>
    <row r="12" spans="2:33" ht="12.75">
      <c r="B12" s="14">
        <v>1994</v>
      </c>
      <c r="C12" s="16">
        <v>488275.3193173333</v>
      </c>
      <c r="D12" s="16">
        <v>185772.68723311753</v>
      </c>
      <c r="E12" s="16">
        <v>444073.8856818181</v>
      </c>
      <c r="F12" s="16">
        <v>1069063</v>
      </c>
      <c r="G12" s="16">
        <f t="shared" si="0"/>
        <v>2187184.892232269</v>
      </c>
      <c r="H12" s="16"/>
      <c r="I12" s="16">
        <v>17852.2391</v>
      </c>
      <c r="J12" s="16">
        <v>3440</v>
      </c>
      <c r="K12" s="16"/>
      <c r="L12" s="16">
        <v>34411.28</v>
      </c>
      <c r="M12" s="16"/>
      <c r="N12" s="16">
        <f t="shared" si="1"/>
        <v>55703.5191</v>
      </c>
      <c r="O12" s="16"/>
      <c r="P12" s="16">
        <v>17924.17290909524</v>
      </c>
      <c r="Q12" s="16">
        <v>12101</v>
      </c>
      <c r="R12" s="16"/>
      <c r="S12" s="16">
        <v>334438.5146666666</v>
      </c>
      <c r="T12" s="16"/>
      <c r="U12" s="16">
        <f t="shared" si="2"/>
        <v>364463.68757576187</v>
      </c>
      <c r="V12" s="16"/>
      <c r="W12" s="16">
        <v>488203.38550823805</v>
      </c>
      <c r="X12" s="16">
        <v>177111.68723311753</v>
      </c>
      <c r="Y12" s="16">
        <v>444073.8856818181</v>
      </c>
      <c r="Z12" s="16">
        <v>769035.7653333334</v>
      </c>
      <c r="AA12" s="16"/>
      <c r="AB12" s="16">
        <f t="shared" si="3"/>
        <v>1878424.723756507</v>
      </c>
      <c r="AC12" s="22"/>
      <c r="AD12" s="22"/>
      <c r="AE12" s="22"/>
      <c r="AF12" s="22"/>
      <c r="AG12" s="22"/>
    </row>
    <row r="13" spans="2:33" ht="12.75">
      <c r="B13" s="14">
        <v>1995</v>
      </c>
      <c r="C13" s="16">
        <v>455334.1015811111</v>
      </c>
      <c r="D13" s="16">
        <v>189313.25430440842</v>
      </c>
      <c r="E13" s="16">
        <v>437005.2834772727</v>
      </c>
      <c r="F13" s="16">
        <v>1039792</v>
      </c>
      <c r="G13" s="16">
        <f t="shared" si="0"/>
        <v>2121444.6393627925</v>
      </c>
      <c r="H13" s="16"/>
      <c r="I13" s="16">
        <v>17794.053842733338</v>
      </c>
      <c r="J13" s="16">
        <v>7173.476000000001</v>
      </c>
      <c r="K13" s="16"/>
      <c r="L13" s="16">
        <v>37140.153333333335</v>
      </c>
      <c r="M13" s="16"/>
      <c r="N13" s="16">
        <f t="shared" si="1"/>
        <v>62107.683176066676</v>
      </c>
      <c r="O13" s="16"/>
      <c r="P13" s="16">
        <v>24579.951120477774</v>
      </c>
      <c r="Q13" s="16">
        <v>13507.973999999998</v>
      </c>
      <c r="R13" s="16"/>
      <c r="S13" s="16">
        <v>341761.7553333333</v>
      </c>
      <c r="T13" s="16"/>
      <c r="U13" s="16">
        <f t="shared" si="2"/>
        <v>379849.6804538111</v>
      </c>
      <c r="V13" s="16"/>
      <c r="W13" s="16">
        <v>448548.20430336666</v>
      </c>
      <c r="X13" s="16">
        <v>182978.75630440842</v>
      </c>
      <c r="Y13" s="16">
        <v>437005.2834772727</v>
      </c>
      <c r="Z13" s="16">
        <v>735170.398</v>
      </c>
      <c r="AA13" s="16"/>
      <c r="AB13" s="16">
        <f t="shared" si="3"/>
        <v>1803702.642085048</v>
      </c>
      <c r="AC13" s="22"/>
      <c r="AD13" s="22"/>
      <c r="AE13" s="22"/>
      <c r="AF13" s="22"/>
      <c r="AG13" s="22"/>
    </row>
    <row r="14" spans="2:33" ht="12.75">
      <c r="B14" s="14">
        <v>1996</v>
      </c>
      <c r="C14" s="16">
        <v>427377.2667208888</v>
      </c>
      <c r="D14" s="16">
        <v>182571.1829815199</v>
      </c>
      <c r="E14" s="16">
        <v>345129.45386363636</v>
      </c>
      <c r="F14" s="16">
        <v>1017624</v>
      </c>
      <c r="G14" s="16">
        <f t="shared" si="0"/>
        <v>1972701.903566045</v>
      </c>
      <c r="H14" s="16"/>
      <c r="I14" s="16">
        <v>18396.664616566664</v>
      </c>
      <c r="J14" s="16">
        <v>20894.446565000002</v>
      </c>
      <c r="K14" s="16">
        <v>16413.594401</v>
      </c>
      <c r="L14" s="16">
        <v>32266.63690933333</v>
      </c>
      <c r="M14" s="16"/>
      <c r="N14" s="16">
        <f t="shared" si="1"/>
        <v>87971.3424919</v>
      </c>
      <c r="O14" s="16"/>
      <c r="P14" s="16">
        <v>21000.146205204765</v>
      </c>
      <c r="Q14" s="16">
        <v>52349.466842</v>
      </c>
      <c r="R14" s="16">
        <v>29002.152882999995</v>
      </c>
      <c r="S14" s="16">
        <v>356332.49208</v>
      </c>
      <c r="T14" s="16"/>
      <c r="U14" s="16">
        <f t="shared" si="2"/>
        <v>458684.25801020477</v>
      </c>
      <c r="V14" s="16"/>
      <c r="W14" s="16">
        <v>424773.7851322507</v>
      </c>
      <c r="X14" s="16">
        <v>151116.1627045199</v>
      </c>
      <c r="Y14" s="16">
        <v>332540.8953816364</v>
      </c>
      <c r="Z14" s="16">
        <v>693558.1448293333</v>
      </c>
      <c r="AA14" s="16"/>
      <c r="AB14" s="16">
        <f t="shared" si="3"/>
        <v>1601988.9880477402</v>
      </c>
      <c r="AC14" s="22"/>
      <c r="AD14" s="22"/>
      <c r="AE14" s="22"/>
      <c r="AF14" s="22"/>
      <c r="AG14" s="22"/>
    </row>
    <row r="15" spans="2:33" ht="12.75">
      <c r="B15" s="14">
        <v>1997</v>
      </c>
      <c r="C15" s="16">
        <v>455349.83423966676</v>
      </c>
      <c r="D15" s="16">
        <v>177832.77485876065</v>
      </c>
      <c r="E15" s="16">
        <v>312669.48993181816</v>
      </c>
      <c r="F15" s="16">
        <v>977431</v>
      </c>
      <c r="G15" s="16">
        <f t="shared" si="0"/>
        <v>1923283.0990302456</v>
      </c>
      <c r="H15" s="16"/>
      <c r="I15" s="16">
        <v>21804.903504100002</v>
      </c>
      <c r="J15" s="16">
        <v>20939.087063</v>
      </c>
      <c r="K15" s="16">
        <v>15743.463651</v>
      </c>
      <c r="L15" s="16">
        <v>34024.299592</v>
      </c>
      <c r="M15" s="16"/>
      <c r="N15" s="16">
        <f t="shared" si="1"/>
        <v>92511.7538101</v>
      </c>
      <c r="O15" s="16"/>
      <c r="P15" s="16">
        <v>23189.72239269365</v>
      </c>
      <c r="Q15" s="16">
        <v>57359.84117349999</v>
      </c>
      <c r="R15" s="16">
        <v>30712.797175</v>
      </c>
      <c r="S15" s="16">
        <v>361449.85132</v>
      </c>
      <c r="T15" s="16"/>
      <c r="U15" s="16">
        <f t="shared" si="2"/>
        <v>472712.21206119366</v>
      </c>
      <c r="V15" s="16"/>
      <c r="W15" s="16">
        <v>453965.0153510731</v>
      </c>
      <c r="X15" s="16">
        <v>141412.02074826066</v>
      </c>
      <c r="Y15" s="16">
        <v>297700.15640781814</v>
      </c>
      <c r="Z15" s="16">
        <v>650005.448272</v>
      </c>
      <c r="AA15" s="16"/>
      <c r="AB15" s="16">
        <f t="shared" si="3"/>
        <v>1543082.640779152</v>
      </c>
      <c r="AC15" s="22"/>
      <c r="AD15" s="22"/>
      <c r="AE15" s="22"/>
      <c r="AF15" s="22"/>
      <c r="AG15" s="22"/>
    </row>
    <row r="16" spans="2:33" ht="12.75">
      <c r="B16" s="14">
        <v>1998</v>
      </c>
      <c r="C16" s="16">
        <v>356106.70450844447</v>
      </c>
      <c r="D16" s="16">
        <v>177578.18629298965</v>
      </c>
      <c r="E16" s="16">
        <v>326134.3773636364</v>
      </c>
      <c r="F16" s="16">
        <v>1002909</v>
      </c>
      <c r="G16" s="16">
        <f t="shared" si="0"/>
        <v>1862728.2681650706</v>
      </c>
      <c r="H16" s="16"/>
      <c r="I16" s="16">
        <v>18388.7826204</v>
      </c>
      <c r="J16" s="16">
        <v>17100.318771</v>
      </c>
      <c r="K16" s="16">
        <v>13605.252938999998</v>
      </c>
      <c r="L16" s="16">
        <v>34130.678760076924</v>
      </c>
      <c r="M16" s="16"/>
      <c r="N16" s="16">
        <f t="shared" si="1"/>
        <v>83225.03309047692</v>
      </c>
      <c r="O16" s="16"/>
      <c r="P16" s="16">
        <v>25209.58823568254</v>
      </c>
      <c r="Q16" s="16">
        <v>55735.41411499999</v>
      </c>
      <c r="R16" s="16">
        <v>31730.417397999998</v>
      </c>
      <c r="S16" s="16">
        <v>368031.56078969233</v>
      </c>
      <c r="T16" s="16"/>
      <c r="U16" s="16">
        <f t="shared" si="2"/>
        <v>480706.98053837486</v>
      </c>
      <c r="V16" s="16"/>
      <c r="W16" s="16">
        <v>349285.89889316197</v>
      </c>
      <c r="X16" s="16">
        <v>138943.09094898964</v>
      </c>
      <c r="Y16" s="16">
        <v>308009.2129046364</v>
      </c>
      <c r="Z16" s="16">
        <v>669008.1179703845</v>
      </c>
      <c r="AA16" s="16"/>
      <c r="AB16" s="16">
        <f t="shared" si="3"/>
        <v>1465246.3207171727</v>
      </c>
      <c r="AC16" s="22"/>
      <c r="AD16" s="22"/>
      <c r="AE16" s="22"/>
      <c r="AF16" s="22"/>
      <c r="AG16" s="22"/>
    </row>
    <row r="17" spans="2:33" ht="12.75">
      <c r="B17" s="14">
        <v>1999</v>
      </c>
      <c r="C17" s="16">
        <v>375348.9494312223</v>
      </c>
      <c r="D17" s="16">
        <v>194075.86619103467</v>
      </c>
      <c r="E17" s="16">
        <v>357284.38663636363</v>
      </c>
      <c r="F17" s="16">
        <v>996370</v>
      </c>
      <c r="G17" s="16">
        <f t="shared" si="0"/>
        <v>1923079.2022586206</v>
      </c>
      <c r="H17" s="16"/>
      <c r="I17" s="16">
        <v>24160.946311000003</v>
      </c>
      <c r="J17" s="16">
        <v>12904.130066999998</v>
      </c>
      <c r="K17" s="16">
        <v>8280.277755000001</v>
      </c>
      <c r="L17" s="16">
        <v>25523.41078248718</v>
      </c>
      <c r="M17" s="16"/>
      <c r="N17" s="16">
        <f t="shared" si="1"/>
        <v>70868.76491548718</v>
      </c>
      <c r="O17" s="16"/>
      <c r="P17" s="16">
        <v>28633.994870463495</v>
      </c>
      <c r="Q17" s="16">
        <v>58174.021449000014</v>
      </c>
      <c r="R17" s="16">
        <v>35958.818382</v>
      </c>
      <c r="S17" s="16">
        <v>369148.19129705126</v>
      </c>
      <c r="T17" s="16"/>
      <c r="U17" s="16">
        <f t="shared" si="2"/>
        <v>491915.0259985148</v>
      </c>
      <c r="V17" s="16"/>
      <c r="W17" s="16">
        <v>370875.90087175876</v>
      </c>
      <c r="X17" s="16">
        <v>148805.97480903464</v>
      </c>
      <c r="Y17" s="16">
        <v>329605.84600936365</v>
      </c>
      <c r="Z17" s="16">
        <v>652745.2194854359</v>
      </c>
      <c r="AA17" s="16"/>
      <c r="AB17" s="16">
        <f t="shared" si="3"/>
        <v>1502032.941175593</v>
      </c>
      <c r="AC17" s="22"/>
      <c r="AD17" s="22"/>
      <c r="AE17" s="22"/>
      <c r="AF17" s="22"/>
      <c r="AG17" s="22"/>
    </row>
    <row r="18" spans="2:33" ht="12.75">
      <c r="B18" s="14">
        <v>2000</v>
      </c>
      <c r="C18" s="16">
        <v>400083.0950760001</v>
      </c>
      <c r="D18" s="16">
        <v>204072.32416351323</v>
      </c>
      <c r="E18" s="16">
        <v>387981.7118863636</v>
      </c>
      <c r="F18" s="16">
        <v>1015256</v>
      </c>
      <c r="G18" s="16">
        <f t="shared" si="0"/>
        <v>2007393.131125877</v>
      </c>
      <c r="H18" s="16"/>
      <c r="I18" s="16">
        <v>20503.1882947</v>
      </c>
      <c r="J18" s="16">
        <v>20214.03021772</v>
      </c>
      <c r="K18" s="16">
        <v>10473.855320000004</v>
      </c>
      <c r="L18" s="16">
        <v>35620.24572589743</v>
      </c>
      <c r="M18" s="16"/>
      <c r="N18" s="16">
        <f t="shared" si="1"/>
        <v>86811.31955831744</v>
      </c>
      <c r="O18" s="16"/>
      <c r="P18" s="16">
        <v>34523.6180071127</v>
      </c>
      <c r="Q18" s="16">
        <v>66354.57666600001</v>
      </c>
      <c r="R18" s="16">
        <v>37691.819391</v>
      </c>
      <c r="S18" s="16">
        <v>383885.9888484102</v>
      </c>
      <c r="T18" s="16"/>
      <c r="U18" s="16">
        <f t="shared" si="2"/>
        <v>522456.0029125229</v>
      </c>
      <c r="V18" s="16"/>
      <c r="W18" s="16">
        <v>386062.6653635874</v>
      </c>
      <c r="X18" s="16">
        <v>157931.7777152332</v>
      </c>
      <c r="Y18" s="16">
        <v>360763.7478153637</v>
      </c>
      <c r="Z18" s="16">
        <v>666990.2568774872</v>
      </c>
      <c r="AA18" s="16"/>
      <c r="AB18" s="16">
        <f t="shared" si="3"/>
        <v>1571748.4477716715</v>
      </c>
      <c r="AC18" s="22"/>
      <c r="AD18" s="22"/>
      <c r="AE18" s="22"/>
      <c r="AF18" s="22"/>
      <c r="AG18" s="22"/>
    </row>
    <row r="19" spans="2:33" ht="12.75">
      <c r="B19" s="14">
        <v>2001</v>
      </c>
      <c r="C19" s="16">
        <v>434869.1372377778</v>
      </c>
      <c r="D19" s="16">
        <v>202180.32257397103</v>
      </c>
      <c r="E19" s="16">
        <v>360221.5685681818</v>
      </c>
      <c r="F19" s="16">
        <v>1047132</v>
      </c>
      <c r="G19" s="16">
        <f t="shared" si="0"/>
        <v>2044403.0283799306</v>
      </c>
      <c r="H19" s="16"/>
      <c r="I19" s="16">
        <v>20752.7222082</v>
      </c>
      <c r="J19" s="16">
        <v>21430.241454871</v>
      </c>
      <c r="K19" s="16">
        <v>12808.185890999997</v>
      </c>
      <c r="L19" s="16">
        <v>37562.54742630769</v>
      </c>
      <c r="M19" s="16"/>
      <c r="N19" s="16">
        <f t="shared" si="1"/>
        <v>92553.69698037869</v>
      </c>
      <c r="O19" s="16"/>
      <c r="P19" s="16">
        <v>36021.80664927778</v>
      </c>
      <c r="Q19" s="16">
        <v>58335.038681000005</v>
      </c>
      <c r="R19" s="16">
        <v>36515.149728000004</v>
      </c>
      <c r="S19" s="16">
        <v>399520.3189957692</v>
      </c>
      <c r="T19" s="16"/>
      <c r="U19" s="16">
        <f t="shared" si="2"/>
        <v>530392.314054047</v>
      </c>
      <c r="V19" s="16"/>
      <c r="W19" s="16">
        <v>419600.05279670004</v>
      </c>
      <c r="X19" s="16">
        <v>165275.52534784202</v>
      </c>
      <c r="Y19" s="16">
        <v>336514.6047311818</v>
      </c>
      <c r="Z19" s="16">
        <v>685174.2284305384</v>
      </c>
      <c r="AA19" s="16"/>
      <c r="AB19" s="16">
        <f t="shared" si="3"/>
        <v>1606564.4113062622</v>
      </c>
      <c r="AC19" s="22"/>
      <c r="AD19" s="22"/>
      <c r="AE19" s="22"/>
      <c r="AF19" s="22"/>
      <c r="AG19" s="22"/>
    </row>
    <row r="20" spans="2:33" ht="12.75">
      <c r="B20" s="14">
        <v>2002</v>
      </c>
      <c r="C20" s="16">
        <v>441097.49480555556</v>
      </c>
      <c r="D20" s="16">
        <v>213073.33373437496</v>
      </c>
      <c r="E20" s="16">
        <v>416371.289</v>
      </c>
      <c r="F20" s="16">
        <v>1063998</v>
      </c>
      <c r="G20" s="16">
        <f t="shared" si="0"/>
        <v>2134540.1175399306</v>
      </c>
      <c r="H20" s="16"/>
      <c r="I20" s="16">
        <v>20594.227295899997</v>
      </c>
      <c r="J20" s="16">
        <v>21930.10517349</v>
      </c>
      <c r="K20" s="16">
        <v>13844.247616999999</v>
      </c>
      <c r="L20" s="16">
        <v>33951.01353605128</v>
      </c>
      <c r="M20" s="16"/>
      <c r="N20" s="16">
        <f t="shared" si="1"/>
        <v>90319.59362244127</v>
      </c>
      <c r="O20" s="16"/>
      <c r="P20" s="16">
        <v>49844.76267270952</v>
      </c>
      <c r="Q20" s="16">
        <v>60087.880838000005</v>
      </c>
      <c r="R20" s="16">
        <v>36621.413347999995</v>
      </c>
      <c r="S20" s="16">
        <v>442972.5632391282</v>
      </c>
      <c r="T20" s="16"/>
      <c r="U20" s="16">
        <f t="shared" si="2"/>
        <v>589526.6200978378</v>
      </c>
      <c r="V20" s="16"/>
      <c r="W20" s="16">
        <v>411846.959428746</v>
      </c>
      <c r="X20" s="16">
        <v>174915.55806986496</v>
      </c>
      <c r="Y20" s="16">
        <v>393594.12326900003</v>
      </c>
      <c r="Z20" s="16">
        <v>654976.4502969232</v>
      </c>
      <c r="AA20" s="16"/>
      <c r="AB20" s="16">
        <f t="shared" si="3"/>
        <v>1635333.0910645342</v>
      </c>
      <c r="AC20" s="22"/>
      <c r="AD20" s="22"/>
      <c r="AE20" s="22"/>
      <c r="AF20" s="22"/>
      <c r="AG20" s="22"/>
    </row>
    <row r="21" spans="2:33" ht="12.75">
      <c r="B21" s="14">
        <v>2003</v>
      </c>
      <c r="C21" s="16">
        <v>429482.01653333334</v>
      </c>
      <c r="D21" s="16">
        <v>230884.17584021643</v>
      </c>
      <c r="E21" s="16">
        <v>448084.3748863636</v>
      </c>
      <c r="F21" s="16">
        <v>1147769</v>
      </c>
      <c r="G21" s="16">
        <f t="shared" si="0"/>
        <v>2256219.5672599133</v>
      </c>
      <c r="H21" s="16"/>
      <c r="I21" s="16">
        <v>22935.026118399997</v>
      </c>
      <c r="J21" s="16">
        <v>26441.218126497995</v>
      </c>
      <c r="K21" s="16">
        <v>15970.717707</v>
      </c>
      <c r="L21" s="16">
        <v>39348.87472579487</v>
      </c>
      <c r="M21" s="16"/>
      <c r="N21" s="16">
        <f t="shared" si="1"/>
        <v>104695.83667769286</v>
      </c>
      <c r="O21" s="16"/>
      <c r="P21" s="16">
        <v>49148.77538729841</v>
      </c>
      <c r="Q21" s="16">
        <v>65262.96584299999</v>
      </c>
      <c r="R21" s="16">
        <v>40849.368221000004</v>
      </c>
      <c r="S21" s="16">
        <v>496662.84125148715</v>
      </c>
      <c r="T21" s="16"/>
      <c r="U21" s="16">
        <f t="shared" si="2"/>
        <v>651923.9507027855</v>
      </c>
      <c r="V21" s="16"/>
      <c r="W21" s="16">
        <v>403268.2672644349</v>
      </c>
      <c r="X21" s="16">
        <v>192062.42812371443</v>
      </c>
      <c r="Y21" s="16">
        <v>423205.7243723636</v>
      </c>
      <c r="Z21" s="16">
        <v>690455.0334743077</v>
      </c>
      <c r="AA21" s="16"/>
      <c r="AB21" s="16">
        <f t="shared" si="3"/>
        <v>1708991.4532348206</v>
      </c>
      <c r="AC21" s="22"/>
      <c r="AD21" s="22"/>
      <c r="AE21" s="22"/>
      <c r="AF21" s="22"/>
      <c r="AG21" s="22"/>
    </row>
    <row r="22" spans="2:33" ht="12.75">
      <c r="B22" s="14">
        <v>2004</v>
      </c>
      <c r="C22" s="16">
        <v>449775.7889411111</v>
      </c>
      <c r="D22" s="16">
        <v>232452.14105109684</v>
      </c>
      <c r="E22" s="16">
        <v>493888.7662954545</v>
      </c>
      <c r="F22" s="16">
        <v>1227173</v>
      </c>
      <c r="G22" s="16">
        <f t="shared" si="0"/>
        <v>2403289.6962876627</v>
      </c>
      <c r="H22" s="16"/>
      <c r="I22" s="16">
        <v>23395.6503907</v>
      </c>
      <c r="J22" s="16">
        <v>29809.906101803997</v>
      </c>
      <c r="K22" s="16">
        <v>16983.294954</v>
      </c>
      <c r="L22" s="16">
        <v>33781.94635953846</v>
      </c>
      <c r="M22" s="16"/>
      <c r="N22" s="16">
        <f t="shared" si="1"/>
        <v>103970.79780604245</v>
      </c>
      <c r="O22" s="16"/>
      <c r="P22" s="16">
        <v>47964.781864277786</v>
      </c>
      <c r="Q22" s="16">
        <v>75728.04234300001</v>
      </c>
      <c r="R22" s="16">
        <v>43713.142813</v>
      </c>
      <c r="S22" s="16">
        <v>553364.9540448461</v>
      </c>
      <c r="T22" s="16"/>
      <c r="U22" s="16">
        <f t="shared" si="2"/>
        <v>720770.921065124</v>
      </c>
      <c r="V22" s="16"/>
      <c r="W22" s="16">
        <v>425206.65746753337</v>
      </c>
      <c r="X22" s="16">
        <v>186534.00480990083</v>
      </c>
      <c r="Y22" s="16">
        <v>467158.9184364545</v>
      </c>
      <c r="Z22" s="16">
        <v>707589.9923146924</v>
      </c>
      <c r="AA22" s="16"/>
      <c r="AB22" s="16">
        <f t="shared" si="3"/>
        <v>1786489.573028581</v>
      </c>
      <c r="AC22" s="22"/>
      <c r="AD22" s="22"/>
      <c r="AE22" s="22"/>
      <c r="AF22" s="22"/>
      <c r="AG22" s="22"/>
    </row>
    <row r="23" spans="2:33" ht="12.75">
      <c r="B23" s="14">
        <v>2005</v>
      </c>
      <c r="C23" s="16">
        <v>452956.3268588889</v>
      </c>
      <c r="D23" s="16">
        <v>238091.03161722535</v>
      </c>
      <c r="E23" s="16">
        <v>519831.12754545454</v>
      </c>
      <c r="F23" s="16">
        <v>1262627</v>
      </c>
      <c r="G23" s="16">
        <f t="shared" si="0"/>
        <v>2473505.486021569</v>
      </c>
      <c r="H23" s="16"/>
      <c r="I23" s="16">
        <v>24618.594344700003</v>
      </c>
      <c r="J23" s="16">
        <v>32227.500930410995</v>
      </c>
      <c r="K23" s="16">
        <v>18673.356813</v>
      </c>
      <c r="L23" s="16">
        <v>31733.71803494872</v>
      </c>
      <c r="M23" s="16"/>
      <c r="N23" s="16">
        <f t="shared" si="1"/>
        <v>107253.17012305971</v>
      </c>
      <c r="O23" s="16"/>
      <c r="P23" s="16">
        <v>60787.58268629048</v>
      </c>
      <c r="Q23" s="16">
        <v>77714.038753</v>
      </c>
      <c r="R23" s="16">
        <v>47075.79766899999</v>
      </c>
      <c r="S23" s="16">
        <v>582493.2168702051</v>
      </c>
      <c r="T23" s="16"/>
      <c r="U23" s="16">
        <f t="shared" si="2"/>
        <v>768070.6359784956</v>
      </c>
      <c r="V23" s="16"/>
      <c r="W23" s="16">
        <v>416787.3385172984</v>
      </c>
      <c r="X23" s="16">
        <v>192604.49379463636</v>
      </c>
      <c r="Y23" s="16">
        <v>491428.6866894546</v>
      </c>
      <c r="Z23" s="16">
        <v>711867.5011647436</v>
      </c>
      <c r="AA23" s="16"/>
      <c r="AB23" s="16">
        <f t="shared" si="3"/>
        <v>1812688.020166133</v>
      </c>
      <c r="AC23" s="22"/>
      <c r="AD23" s="22"/>
      <c r="AE23" s="22"/>
      <c r="AF23" s="22"/>
      <c r="AG23" s="22"/>
    </row>
    <row r="24" spans="2:33" ht="12.75">
      <c r="B24" s="14">
        <v>2006</v>
      </c>
      <c r="C24" s="16">
        <v>467408.6611226666</v>
      </c>
      <c r="D24" s="16">
        <v>248404.71991579488</v>
      </c>
      <c r="E24" s="16">
        <v>558499.049</v>
      </c>
      <c r="F24" s="16">
        <v>1293918</v>
      </c>
      <c r="G24" s="16">
        <f t="shared" si="0"/>
        <v>2568230.4300384615</v>
      </c>
      <c r="H24" s="16"/>
      <c r="I24" s="16">
        <v>26310.0511139</v>
      </c>
      <c r="J24" s="16">
        <v>39018.003044307996</v>
      </c>
      <c r="K24" s="16">
        <v>23434.327755</v>
      </c>
      <c r="L24" s="16">
        <v>34703.40095135897</v>
      </c>
      <c r="M24" s="16"/>
      <c r="N24" s="16">
        <f t="shared" si="1"/>
        <v>123465.78286456697</v>
      </c>
      <c r="O24" s="16"/>
      <c r="P24" s="16">
        <v>62947.84059933333</v>
      </c>
      <c r="Q24" s="16">
        <v>78516.75057249998</v>
      </c>
      <c r="R24" s="16">
        <v>46723.421503</v>
      </c>
      <c r="S24" s="16">
        <v>583109.4568135641</v>
      </c>
      <c r="T24" s="16"/>
      <c r="U24" s="16">
        <f t="shared" si="2"/>
        <v>771297.4694883974</v>
      </c>
      <c r="V24" s="16"/>
      <c r="W24" s="16">
        <v>430770.87163723324</v>
      </c>
      <c r="X24" s="16">
        <v>208905.9723876029</v>
      </c>
      <c r="Y24" s="16">
        <v>535209.955252</v>
      </c>
      <c r="Z24" s="16">
        <v>745511.9441377949</v>
      </c>
      <c r="AA24" s="16"/>
      <c r="AB24" s="16">
        <f t="shared" si="3"/>
        <v>1920398.743414631</v>
      </c>
      <c r="AC24" s="22"/>
      <c r="AD24" s="22"/>
      <c r="AE24" s="22"/>
      <c r="AF24" s="22"/>
      <c r="AG24" s="22"/>
    </row>
    <row r="25" spans="2:33" ht="12.75">
      <c r="B25" s="14">
        <v>2007</v>
      </c>
      <c r="C25" s="16">
        <v>473950.0400264445</v>
      </c>
      <c r="D25" s="16">
        <v>255956.336326006</v>
      </c>
      <c r="E25" s="16">
        <v>636251.7304090909</v>
      </c>
      <c r="F25" s="16">
        <v>1305861</v>
      </c>
      <c r="G25" s="16">
        <f t="shared" si="0"/>
        <v>2672019.106761541</v>
      </c>
      <c r="H25" s="16"/>
      <c r="I25" s="16">
        <v>27800.933893499998</v>
      </c>
      <c r="J25" s="16">
        <v>49161.20792419201</v>
      </c>
      <c r="K25" s="16">
        <v>30703.50935200001</v>
      </c>
      <c r="L25" s="16">
        <v>33946.20525576924</v>
      </c>
      <c r="M25" s="16"/>
      <c r="N25" s="16">
        <f t="shared" si="1"/>
        <v>141611.85642546124</v>
      </c>
      <c r="O25" s="16"/>
      <c r="P25" s="16">
        <v>68595.83771708571</v>
      </c>
      <c r="Q25" s="16">
        <v>78064.66900750002</v>
      </c>
      <c r="R25" s="16">
        <v>47782.522520000006</v>
      </c>
      <c r="S25" s="16">
        <v>600515.4447949231</v>
      </c>
      <c r="T25" s="16"/>
      <c r="U25" s="16">
        <f t="shared" si="2"/>
        <v>794958.4740395087</v>
      </c>
      <c r="V25" s="16"/>
      <c r="W25" s="16">
        <v>433155.13620285876</v>
      </c>
      <c r="X25" s="16">
        <v>227052.87524269798</v>
      </c>
      <c r="Y25" s="16">
        <v>619172.7172410908</v>
      </c>
      <c r="Z25" s="16">
        <v>739291.7604608461</v>
      </c>
      <c r="AA25" s="16"/>
      <c r="AB25" s="16">
        <f t="shared" si="3"/>
        <v>2018672.4891474936</v>
      </c>
      <c r="AC25" s="22"/>
      <c r="AD25" s="22"/>
      <c r="AE25" s="22"/>
      <c r="AF25" s="22"/>
      <c r="AG25" s="22"/>
    </row>
    <row r="26" spans="2:33" ht="12.75">
      <c r="B26" s="14">
        <v>2008</v>
      </c>
      <c r="C26" s="16">
        <v>498431.01378222223</v>
      </c>
      <c r="D26" s="16">
        <v>246841.41781420054</v>
      </c>
      <c r="E26" s="16">
        <v>624765.1127045454</v>
      </c>
      <c r="F26" s="16">
        <v>1327432</v>
      </c>
      <c r="G26" s="16">
        <f t="shared" si="0"/>
        <v>2697469.5443009683</v>
      </c>
      <c r="H26" s="16"/>
      <c r="I26" s="16">
        <v>27390.999452199998</v>
      </c>
      <c r="J26" s="16">
        <v>49871.957135865996</v>
      </c>
      <c r="K26" s="16">
        <v>40233.70604299999</v>
      </c>
      <c r="L26" s="16">
        <v>41635.746097179486</v>
      </c>
      <c r="M26" s="16"/>
      <c r="N26" s="16">
        <f t="shared" si="1"/>
        <v>159132.40872824547</v>
      </c>
      <c r="O26" s="16"/>
      <c r="P26" s="16">
        <v>57546.91691554285</v>
      </c>
      <c r="Q26" s="16">
        <v>73073.59310750001</v>
      </c>
      <c r="R26" s="16">
        <v>41924.22405899999</v>
      </c>
      <c r="S26" s="16">
        <v>590244.049057282</v>
      </c>
      <c r="T26" s="16"/>
      <c r="U26" s="16">
        <f t="shared" si="2"/>
        <v>762788.7831393249</v>
      </c>
      <c r="V26" s="16"/>
      <c r="W26" s="16">
        <v>468275.09631887934</v>
      </c>
      <c r="X26" s="16">
        <v>223639.78184256656</v>
      </c>
      <c r="Y26" s="16">
        <v>623074.5946885453</v>
      </c>
      <c r="Z26" s="16">
        <v>778823.6970398976</v>
      </c>
      <c r="AA26" s="16"/>
      <c r="AB26" s="16">
        <f t="shared" si="3"/>
        <v>2093813.1698898887</v>
      </c>
      <c r="AC26" s="22"/>
      <c r="AD26" s="22"/>
      <c r="AE26" s="22"/>
      <c r="AF26" s="22"/>
      <c r="AG26" s="22"/>
    </row>
    <row r="27" spans="2:33" ht="12.75">
      <c r="B27" s="14">
        <v>2009</v>
      </c>
      <c r="C27" s="16">
        <v>455150.91402</v>
      </c>
      <c r="D27" s="16">
        <v>233107.78043811975</v>
      </c>
      <c r="E27" s="16">
        <v>464747.77088636364</v>
      </c>
      <c r="F27" s="16">
        <v>1242819</v>
      </c>
      <c r="G27" s="16">
        <f t="shared" si="0"/>
        <v>2395825.4653444835</v>
      </c>
      <c r="H27" s="16"/>
      <c r="I27" s="16">
        <v>22316.8232678</v>
      </c>
      <c r="J27" s="16">
        <v>28484.581107744998</v>
      </c>
      <c r="K27" s="16">
        <v>24403.444825</v>
      </c>
      <c r="L27" s="16">
        <v>33846.99231958974</v>
      </c>
      <c r="M27" s="16"/>
      <c r="N27" s="16">
        <f t="shared" si="1"/>
        <v>109051.84152013474</v>
      </c>
      <c r="O27" s="16"/>
      <c r="P27" s="16">
        <v>58271.16277370001</v>
      </c>
      <c r="Q27" s="16">
        <v>66735.6983445</v>
      </c>
      <c r="R27" s="16">
        <v>40161.435765999995</v>
      </c>
      <c r="S27" s="16">
        <v>586762.680282641</v>
      </c>
      <c r="T27" s="16"/>
      <c r="U27" s="16">
        <f t="shared" si="2"/>
        <v>751930.977166841</v>
      </c>
      <c r="V27" s="16"/>
      <c r="W27" s="16">
        <v>419196.5745141</v>
      </c>
      <c r="X27" s="16">
        <v>194856.66320136475</v>
      </c>
      <c r="Y27" s="16">
        <v>448989.77994536364</v>
      </c>
      <c r="Z27" s="16">
        <v>689903.3120369487</v>
      </c>
      <c r="AA27" s="16"/>
      <c r="AB27" s="16">
        <f t="shared" si="3"/>
        <v>1752946.329697777</v>
      </c>
      <c r="AC27" s="22"/>
      <c r="AD27" s="22"/>
      <c r="AE27" s="22"/>
      <c r="AF27" s="22"/>
      <c r="AG27" s="22"/>
    </row>
    <row r="28" spans="2:33" ht="12.75">
      <c r="B28" s="14">
        <v>2010</v>
      </c>
      <c r="C28" s="16">
        <v>390315.638944</v>
      </c>
      <c r="D28" s="16">
        <v>240764.60291234433</v>
      </c>
      <c r="E28" s="16">
        <v>516566.2493010756</v>
      </c>
      <c r="F28" s="16">
        <v>1321953</v>
      </c>
      <c r="G28" s="16">
        <f t="shared" si="0"/>
        <v>2469599.49115742</v>
      </c>
      <c r="H28" s="16"/>
      <c r="I28" s="16">
        <v>2895.566669</v>
      </c>
      <c r="J28" s="16">
        <v>26829.952995071</v>
      </c>
      <c r="K28" s="16">
        <v>31807.439835000005</v>
      </c>
      <c r="L28" s="16">
        <v>32809.07159</v>
      </c>
      <c r="M28" s="16"/>
      <c r="N28" s="16">
        <f t="shared" si="1"/>
        <v>94342.03108907101</v>
      </c>
      <c r="O28" s="16"/>
      <c r="P28" s="16">
        <v>43468.009511000004</v>
      </c>
      <c r="Q28" s="16">
        <v>67913.29189550002</v>
      </c>
      <c r="R28" s="16">
        <v>44025.394372999996</v>
      </c>
      <c r="S28" s="16">
        <v>632746.642581</v>
      </c>
      <c r="T28" s="16"/>
      <c r="U28" s="16">
        <f t="shared" si="2"/>
        <v>788153.3383605</v>
      </c>
      <c r="V28" s="16"/>
      <c r="W28" s="16">
        <v>349743.196102</v>
      </c>
      <c r="X28" s="16">
        <v>199681.2640119153</v>
      </c>
      <c r="Y28" s="16">
        <v>504348.29476307554</v>
      </c>
      <c r="Z28" s="16">
        <v>722015.4290090001</v>
      </c>
      <c r="AA28" s="16"/>
      <c r="AB28" s="16">
        <f t="shared" si="3"/>
        <v>1775788.1838859909</v>
      </c>
      <c r="AC28" s="22"/>
      <c r="AD28" s="22"/>
      <c r="AE28" s="22"/>
      <c r="AF28" s="22"/>
      <c r="AG28" s="22"/>
    </row>
    <row r="29" spans="2:33" ht="12.75">
      <c r="B29" s="14"/>
      <c r="C29" s="16"/>
      <c r="D29" s="16"/>
      <c r="E29" s="16"/>
      <c r="F29" s="16"/>
      <c r="G29" s="16"/>
      <c r="H29" s="16"/>
      <c r="I29" s="16"/>
      <c r="K29" s="16"/>
      <c r="L29" s="16"/>
      <c r="M29" s="16"/>
      <c r="N29" s="16"/>
      <c r="O29" s="16"/>
      <c r="P29" s="16"/>
      <c r="Q29" s="16"/>
      <c r="S29" s="16"/>
      <c r="T29" s="16"/>
      <c r="U29" s="16"/>
      <c r="V29" s="16"/>
      <c r="W29" s="16"/>
      <c r="X29" s="16"/>
      <c r="Y29" s="22"/>
      <c r="AA29" s="22"/>
      <c r="AB29" s="22"/>
      <c r="AC29" s="22"/>
      <c r="AD29" s="22"/>
      <c r="AE29" s="22"/>
      <c r="AF29" s="22"/>
      <c r="AG29" s="22"/>
    </row>
    <row r="30" spans="2:33" ht="12.75">
      <c r="B30" s="14"/>
      <c r="C30" s="16"/>
      <c r="D30" s="16"/>
      <c r="E30" s="16"/>
      <c r="F30" s="16"/>
      <c r="G30" s="16"/>
      <c r="H30" s="16"/>
      <c r="I30" s="16"/>
      <c r="K30" s="16"/>
      <c r="L30" s="16"/>
      <c r="M30" s="16"/>
      <c r="N30" s="16"/>
      <c r="O30" s="16"/>
      <c r="P30" s="16"/>
      <c r="Q30" s="16"/>
      <c r="S30" s="16"/>
      <c r="T30" s="16"/>
      <c r="U30" s="16"/>
      <c r="V30" s="16"/>
      <c r="W30" s="16"/>
      <c r="X30" s="16"/>
      <c r="Y30" s="22"/>
      <c r="AA30" s="22"/>
      <c r="AB30" s="22"/>
      <c r="AC30" s="22"/>
      <c r="AD30" s="22"/>
      <c r="AE30" s="22"/>
      <c r="AF30" s="22"/>
      <c r="AG30" s="22"/>
    </row>
    <row r="31" spans="2:33" ht="12.75">
      <c r="B31" s="14"/>
      <c r="C31" s="16"/>
      <c r="D31" s="16"/>
      <c r="E31" s="16"/>
      <c r="F31" s="16"/>
      <c r="G31" s="16"/>
      <c r="H31" s="16"/>
      <c r="I31" s="16"/>
      <c r="K31" s="16"/>
      <c r="L31" s="16"/>
      <c r="M31" s="16"/>
      <c r="N31" s="16"/>
      <c r="O31" s="16"/>
      <c r="P31" s="16"/>
      <c r="Q31" s="16"/>
      <c r="S31" s="16"/>
      <c r="T31" s="16"/>
      <c r="U31" s="16"/>
      <c r="V31" s="16"/>
      <c r="W31" s="16"/>
      <c r="X31" s="16"/>
      <c r="Y31" s="22"/>
      <c r="AA31" s="22"/>
      <c r="AB31" s="22"/>
      <c r="AC31" s="22"/>
      <c r="AD31" s="22"/>
      <c r="AE31" s="22"/>
      <c r="AF31" s="22"/>
      <c r="AG31" s="22"/>
    </row>
    <row r="32" spans="2:33" ht="12.75">
      <c r="B32" s="14"/>
      <c r="C32" s="16"/>
      <c r="D32" s="16"/>
      <c r="E32" s="16"/>
      <c r="F32" s="16"/>
      <c r="G32" s="16"/>
      <c r="H32" s="16"/>
      <c r="I32" s="16"/>
      <c r="K32" s="16"/>
      <c r="L32" s="16"/>
      <c r="M32" s="16"/>
      <c r="N32" s="16"/>
      <c r="O32" s="16"/>
      <c r="P32" s="16"/>
      <c r="Q32" s="16"/>
      <c r="S32" s="16"/>
      <c r="T32" s="16"/>
      <c r="U32" s="16"/>
      <c r="V32" s="16"/>
      <c r="W32" s="16"/>
      <c r="X32" s="16"/>
      <c r="Y32" s="22"/>
      <c r="AA32" s="22"/>
      <c r="AB32" s="22"/>
      <c r="AC32" s="22"/>
      <c r="AD32" s="22"/>
      <c r="AE32" s="22"/>
      <c r="AF32" s="22"/>
      <c r="AG32" s="22"/>
    </row>
    <row r="33" spans="2:33" ht="12.75">
      <c r="B33" s="14"/>
      <c r="C33" s="16"/>
      <c r="D33" s="16"/>
      <c r="E33" s="16"/>
      <c r="F33" s="16"/>
      <c r="G33" s="16"/>
      <c r="H33" s="16"/>
      <c r="I33" s="16"/>
      <c r="K33" s="16"/>
      <c r="L33" s="16"/>
      <c r="M33" s="16"/>
      <c r="N33" s="16"/>
      <c r="O33" s="16"/>
      <c r="P33" s="16"/>
      <c r="Q33" s="16"/>
      <c r="S33" s="16"/>
      <c r="T33" s="16"/>
      <c r="U33" s="16"/>
      <c r="V33" s="16"/>
      <c r="W33" s="16"/>
      <c r="X33" s="16"/>
      <c r="Y33" s="22"/>
      <c r="AA33" s="22"/>
      <c r="AB33" s="22"/>
      <c r="AC33" s="22"/>
      <c r="AD33" s="22"/>
      <c r="AE33" s="22"/>
      <c r="AF33" s="22"/>
      <c r="AG33" s="22"/>
    </row>
    <row r="34" spans="2:33" ht="12.75">
      <c r="B34" s="14"/>
      <c r="C34" s="16"/>
      <c r="D34" s="16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S34" s="16"/>
      <c r="T34" s="16"/>
      <c r="U34" s="16"/>
      <c r="V34" s="16"/>
      <c r="W34" s="16"/>
      <c r="X34" s="16"/>
      <c r="Y34" s="22"/>
      <c r="AA34" s="22"/>
      <c r="AB34" s="22"/>
      <c r="AC34" s="22"/>
      <c r="AD34" s="22"/>
      <c r="AE34" s="22"/>
      <c r="AF34" s="22"/>
      <c r="AG34" s="22"/>
    </row>
    <row r="35" spans="2:33" ht="12.75">
      <c r="B35" s="14"/>
      <c r="C35" s="16"/>
      <c r="D35" s="16"/>
      <c r="E35" s="16"/>
      <c r="F35" s="16"/>
      <c r="G35" s="16"/>
      <c r="H35" s="16"/>
      <c r="I35" s="16"/>
      <c r="K35" s="16"/>
      <c r="L35" s="16"/>
      <c r="M35" s="16"/>
      <c r="N35" s="16"/>
      <c r="O35" s="16"/>
      <c r="P35" s="16"/>
      <c r="Q35" s="16"/>
      <c r="S35" s="16"/>
      <c r="T35" s="16"/>
      <c r="U35" s="16"/>
      <c r="V35" s="16"/>
      <c r="W35" s="16"/>
      <c r="X35" s="16"/>
      <c r="Y35" s="22"/>
      <c r="AA35" s="22"/>
      <c r="AB35" s="22"/>
      <c r="AC35" s="22"/>
      <c r="AD35" s="22"/>
      <c r="AE35" s="22"/>
      <c r="AF35" s="22"/>
      <c r="AG35" s="22"/>
    </row>
    <row r="36" spans="2:33" ht="12.75">
      <c r="B36" s="14"/>
      <c r="C36" s="16"/>
      <c r="D36" s="16"/>
      <c r="E36" s="16"/>
      <c r="F36" s="16"/>
      <c r="G36" s="16"/>
      <c r="H36" s="16"/>
      <c r="I36" s="16"/>
      <c r="K36" s="16"/>
      <c r="L36" s="16"/>
      <c r="M36" s="16"/>
      <c r="N36" s="16"/>
      <c r="O36" s="16"/>
      <c r="P36" s="16"/>
      <c r="Q36" s="16"/>
      <c r="S36" s="16"/>
      <c r="T36" s="16"/>
      <c r="U36" s="16"/>
      <c r="V36" s="16"/>
      <c r="W36" s="16"/>
      <c r="X36" s="16"/>
      <c r="Y36" s="22"/>
      <c r="AA36" s="22"/>
      <c r="AB36" s="22"/>
      <c r="AC36" s="22"/>
      <c r="AD36" s="22"/>
      <c r="AE36" s="22"/>
      <c r="AF36" s="22"/>
      <c r="AG36" s="22"/>
    </row>
    <row r="37" spans="2:33" ht="12.75">
      <c r="B37" s="14"/>
      <c r="C37" s="16"/>
      <c r="D37" s="16"/>
      <c r="E37" s="16"/>
      <c r="F37" s="16"/>
      <c r="G37" s="16"/>
      <c r="H37" s="16"/>
      <c r="I37" s="16"/>
      <c r="K37" s="16"/>
      <c r="L37" s="16"/>
      <c r="M37" s="16"/>
      <c r="N37" s="16"/>
      <c r="O37" s="16"/>
      <c r="P37" s="16"/>
      <c r="Q37" s="16"/>
      <c r="S37" s="16"/>
      <c r="T37" s="16"/>
      <c r="U37" s="16"/>
      <c r="V37" s="16"/>
      <c r="W37" s="16"/>
      <c r="X37" s="16"/>
      <c r="Y37" s="22"/>
      <c r="AA37" s="22"/>
      <c r="AB37" s="22"/>
      <c r="AC37" s="22"/>
      <c r="AD37" s="22"/>
      <c r="AE37" s="22"/>
      <c r="AF37" s="22"/>
      <c r="AG37" s="22"/>
    </row>
    <row r="38" spans="2:33" ht="12.75">
      <c r="B38" s="14"/>
      <c r="C38" s="16"/>
      <c r="D38" s="16"/>
      <c r="E38" s="16"/>
      <c r="F38" s="16"/>
      <c r="G38" s="16"/>
      <c r="H38" s="16"/>
      <c r="I38" s="16"/>
      <c r="K38" s="16"/>
      <c r="L38" s="16"/>
      <c r="M38" s="16"/>
      <c r="N38" s="16"/>
      <c r="O38" s="16"/>
      <c r="P38" s="16"/>
      <c r="Q38" s="16"/>
      <c r="S38" s="16"/>
      <c r="T38" s="16"/>
      <c r="U38" s="16"/>
      <c r="V38" s="16"/>
      <c r="W38" s="16"/>
      <c r="X38" s="16"/>
      <c r="Y38" s="22"/>
      <c r="AA38" s="22"/>
      <c r="AB38" s="22"/>
      <c r="AC38" s="22"/>
      <c r="AD38" s="22"/>
      <c r="AE38" s="22"/>
      <c r="AF38" s="22"/>
      <c r="AG38" s="22"/>
    </row>
    <row r="39" spans="2:33" ht="12.75">
      <c r="B39" s="14"/>
      <c r="C39" s="16"/>
      <c r="D39" s="16"/>
      <c r="E39" s="16"/>
      <c r="F39" s="16"/>
      <c r="G39" s="16"/>
      <c r="H39" s="16"/>
      <c r="I39" s="16"/>
      <c r="K39" s="16"/>
      <c r="L39" s="16"/>
      <c r="M39" s="16"/>
      <c r="N39" s="16"/>
      <c r="O39" s="16"/>
      <c r="P39" s="16"/>
      <c r="Q39" s="16"/>
      <c r="S39" s="16"/>
      <c r="T39" s="16"/>
      <c r="U39" s="16"/>
      <c r="V39" s="16"/>
      <c r="W39" s="16"/>
      <c r="X39" s="16"/>
      <c r="Y39" s="22"/>
      <c r="AA39" s="22"/>
      <c r="AB39" s="22"/>
      <c r="AC39" s="22"/>
      <c r="AD39" s="22"/>
      <c r="AE39" s="22"/>
      <c r="AF39" s="22"/>
      <c r="AG39" s="22"/>
    </row>
    <row r="40" spans="2:33" ht="12.75">
      <c r="B40" s="14"/>
      <c r="C40" s="16"/>
      <c r="D40" s="16"/>
      <c r="E40" s="16"/>
      <c r="F40" s="16"/>
      <c r="G40" s="16"/>
      <c r="H40" s="16"/>
      <c r="I40" s="16"/>
      <c r="K40" s="16"/>
      <c r="L40" s="16"/>
      <c r="M40" s="16"/>
      <c r="N40" s="16"/>
      <c r="O40" s="16"/>
      <c r="P40" s="16"/>
      <c r="Q40" s="16"/>
      <c r="S40" s="16"/>
      <c r="T40" s="16"/>
      <c r="U40" s="16"/>
      <c r="V40" s="16"/>
      <c r="W40" s="16"/>
      <c r="X40" s="16"/>
      <c r="Y40" s="22"/>
      <c r="AA40" s="22"/>
      <c r="AB40" s="22"/>
      <c r="AC40" s="22"/>
      <c r="AD40" s="22"/>
      <c r="AE40" s="22"/>
      <c r="AF40" s="22"/>
      <c r="AG40" s="22"/>
    </row>
    <row r="41" spans="2:33" ht="12.75">
      <c r="B41" s="14"/>
      <c r="C41" s="16"/>
      <c r="D41" s="16"/>
      <c r="E41" s="16"/>
      <c r="F41" s="16"/>
      <c r="G41" s="16"/>
      <c r="H41" s="16"/>
      <c r="I41" s="16"/>
      <c r="K41" s="16"/>
      <c r="L41" s="16"/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22"/>
      <c r="AA41" s="22"/>
      <c r="AB41" s="22"/>
      <c r="AC41" s="22"/>
      <c r="AD41" s="22"/>
      <c r="AE41" s="22"/>
      <c r="AF41" s="22"/>
      <c r="AG41" s="22"/>
    </row>
    <row r="42" spans="2:33" ht="12.75">
      <c r="B42" s="14"/>
      <c r="C42" s="16"/>
      <c r="D42" s="16"/>
      <c r="E42" s="16"/>
      <c r="F42" s="16"/>
      <c r="G42" s="16"/>
      <c r="H42" s="16"/>
      <c r="I42" s="16"/>
      <c r="K42" s="16"/>
      <c r="L42" s="16"/>
      <c r="M42" s="16"/>
      <c r="N42" s="16"/>
      <c r="O42" s="16"/>
      <c r="P42" s="16"/>
      <c r="Q42" s="16"/>
      <c r="S42" s="16"/>
      <c r="T42" s="16"/>
      <c r="U42" s="16"/>
      <c r="V42" s="16"/>
      <c r="W42" s="16"/>
      <c r="X42" s="16"/>
      <c r="Y42" s="22"/>
      <c r="AA42" s="22"/>
      <c r="AB42" s="22"/>
      <c r="AC42" s="22"/>
      <c r="AD42" s="22"/>
      <c r="AE42" s="22"/>
      <c r="AF42" s="22"/>
      <c r="AG42" s="22"/>
    </row>
    <row r="43" spans="2:33" ht="12.75">
      <c r="B43" s="14"/>
      <c r="C43" s="16"/>
      <c r="D43" s="16"/>
      <c r="E43" s="16"/>
      <c r="F43" s="16"/>
      <c r="G43" s="16"/>
      <c r="H43" s="16"/>
      <c r="I43" s="16"/>
      <c r="K43" s="16"/>
      <c r="L43" s="16"/>
      <c r="M43" s="16"/>
      <c r="N43" s="16"/>
      <c r="O43" s="16"/>
      <c r="P43" s="16"/>
      <c r="Q43" s="16"/>
      <c r="S43" s="16"/>
      <c r="T43" s="16"/>
      <c r="U43" s="16"/>
      <c r="V43" s="16"/>
      <c r="W43" s="16"/>
      <c r="X43" s="16"/>
      <c r="Y43" s="22"/>
      <c r="AA43" s="22"/>
      <c r="AB43" s="22"/>
      <c r="AC43" s="22"/>
      <c r="AD43" s="22"/>
      <c r="AE43" s="22"/>
      <c r="AF43" s="22"/>
      <c r="AG43" s="22"/>
    </row>
    <row r="44" spans="2:33" ht="12.75">
      <c r="B44" s="14"/>
      <c r="C44" s="16"/>
      <c r="D44" s="16"/>
      <c r="E44" s="16"/>
      <c r="F44" s="16"/>
      <c r="G44" s="16"/>
      <c r="H44" s="16"/>
      <c r="I44" s="16"/>
      <c r="K44" s="16"/>
      <c r="L44" s="16"/>
      <c r="M44" s="16"/>
      <c r="N44" s="16"/>
      <c r="O44" s="16"/>
      <c r="P44" s="16"/>
      <c r="Q44" s="16"/>
      <c r="S44" s="16"/>
      <c r="T44" s="16"/>
      <c r="U44" s="16"/>
      <c r="V44" s="16"/>
      <c r="W44" s="16"/>
      <c r="X44" s="16"/>
      <c r="Y44" s="22"/>
      <c r="AA44" s="22"/>
      <c r="AB44" s="22"/>
      <c r="AC44" s="22"/>
      <c r="AD44" s="22"/>
      <c r="AE44" s="22"/>
      <c r="AF44" s="22"/>
      <c r="AG44" s="22"/>
    </row>
    <row r="45" spans="2:33" ht="12.75">
      <c r="B45" s="14"/>
      <c r="C45" s="16"/>
      <c r="D45" s="16"/>
      <c r="E45" s="16"/>
      <c r="F45" s="16"/>
      <c r="G45" s="16"/>
      <c r="H45" s="16"/>
      <c r="I45" s="16"/>
      <c r="K45" s="16"/>
      <c r="L45" s="16"/>
      <c r="M45" s="16"/>
      <c r="N45" s="16"/>
      <c r="O45" s="16"/>
      <c r="P45" s="16"/>
      <c r="Q45" s="16"/>
      <c r="S45" s="16"/>
      <c r="T45" s="16"/>
      <c r="U45" s="16"/>
      <c r="V45" s="16"/>
      <c r="W45" s="16"/>
      <c r="X45" s="16"/>
      <c r="Y45" s="22"/>
      <c r="AA45" s="22"/>
      <c r="AB45" s="22"/>
      <c r="AC45" s="22"/>
      <c r="AD45" s="22"/>
      <c r="AE45" s="22"/>
      <c r="AF45" s="22"/>
      <c r="AG45" s="22"/>
    </row>
    <row r="46" spans="11:17" ht="12.75">
      <c r="K46" s="16"/>
      <c r="L46" s="16"/>
      <c r="M46" s="16"/>
      <c r="N46" s="16"/>
      <c r="O46" s="16"/>
      <c r="P46" s="16"/>
      <c r="Q46" s="16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J137"/>
  <sheetViews>
    <sheetView zoomScale="75" zoomScaleNormal="75" zoomScalePageLayoutView="0" workbookViewId="0" topLeftCell="A1">
      <pane xSplit="1" ySplit="9" topLeftCell="B10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121" sqref="G121"/>
    </sheetView>
  </sheetViews>
  <sheetFormatPr defaultColWidth="11.421875" defaultRowHeight="12.75"/>
  <cols>
    <col min="1" max="2" width="13.8515625" style="13" customWidth="1"/>
    <col min="3" max="3" width="16.28125" style="13" customWidth="1"/>
    <col min="4" max="4" width="7.28125" style="13" customWidth="1"/>
    <col min="7" max="7" width="6.28125" style="30" customWidth="1"/>
  </cols>
  <sheetData>
    <row r="1" spans="1:7" s="15" customFormat="1" ht="15.75">
      <c r="A1" s="10" t="s">
        <v>33</v>
      </c>
      <c r="B1" s="10"/>
      <c r="C1" s="10"/>
      <c r="D1" s="10"/>
      <c r="G1" s="10"/>
    </row>
    <row r="2" s="10" customFormat="1" ht="15.75">
      <c r="A2" s="10" t="s">
        <v>37</v>
      </c>
    </row>
    <row r="3" s="10" customFormat="1" ht="15.75">
      <c r="A3" s="10" t="s">
        <v>17</v>
      </c>
    </row>
    <row r="4" spans="1:4" s="10" customFormat="1" ht="15.75">
      <c r="A4" s="37" t="s">
        <v>78</v>
      </c>
      <c r="B4" s="13"/>
      <c r="C4" s="13"/>
      <c r="D4" s="13"/>
    </row>
    <row r="5" s="5" customFormat="1" ht="12.75"/>
    <row r="6" spans="1:12" s="5" customFormat="1" ht="12.75">
      <c r="A6" s="13"/>
      <c r="B6" s="23" t="s">
        <v>80</v>
      </c>
      <c r="C6" s="23"/>
      <c r="D6" s="13"/>
      <c r="E6" s="39" t="s">
        <v>79</v>
      </c>
      <c r="F6" s="39"/>
      <c r="H6" s="23" t="s">
        <v>80</v>
      </c>
      <c r="I6" s="38"/>
      <c r="K6" s="23" t="s">
        <v>80</v>
      </c>
      <c r="L6" s="38"/>
    </row>
    <row r="7" spans="2:114" ht="12.75">
      <c r="B7" s="23" t="s">
        <v>18</v>
      </c>
      <c r="C7" s="23"/>
      <c r="D7" s="14"/>
      <c r="E7" s="23" t="s">
        <v>18</v>
      </c>
      <c r="F7" s="23"/>
      <c r="G7" s="14"/>
      <c r="H7" s="24" t="s">
        <v>27</v>
      </c>
      <c r="I7" s="24" t="s">
        <v>30</v>
      </c>
      <c r="J7" s="7"/>
      <c r="K7" s="24" t="s">
        <v>27</v>
      </c>
      <c r="L7" s="24" t="s">
        <v>30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J7" s="7"/>
    </row>
    <row r="8" spans="2:114" ht="12.75">
      <c r="B8" s="23">
        <v>1000</v>
      </c>
      <c r="C8" s="23" t="s">
        <v>21</v>
      </c>
      <c r="D8" s="14"/>
      <c r="E8" s="23">
        <v>1000</v>
      </c>
      <c r="F8" s="23" t="s">
        <v>21</v>
      </c>
      <c r="G8" s="14"/>
      <c r="H8" s="25" t="s">
        <v>47</v>
      </c>
      <c r="I8" s="24" t="s">
        <v>31</v>
      </c>
      <c r="J8" s="7"/>
      <c r="K8" s="25" t="s">
        <v>47</v>
      </c>
      <c r="L8" s="24" t="s">
        <v>31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J8" s="7"/>
    </row>
    <row r="9" spans="1:114" ht="12.75">
      <c r="A9" s="14" t="s">
        <v>14</v>
      </c>
      <c r="B9" s="23" t="s">
        <v>15</v>
      </c>
      <c r="C9" s="23" t="s">
        <v>16</v>
      </c>
      <c r="D9" s="14"/>
      <c r="E9" s="23" t="s">
        <v>15</v>
      </c>
      <c r="F9" s="23" t="s">
        <v>16</v>
      </c>
      <c r="G9" s="14"/>
      <c r="H9" s="24" t="s">
        <v>28</v>
      </c>
      <c r="I9" s="24" t="s">
        <v>29</v>
      </c>
      <c r="J9" s="7"/>
      <c r="K9" s="24" t="s">
        <v>28</v>
      </c>
      <c r="L9" s="24" t="s">
        <v>29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J9" s="7"/>
    </row>
    <row r="10" spans="1:114" ht="12.75">
      <c r="A10" s="14">
        <v>1900</v>
      </c>
      <c r="B10" s="12">
        <v>124500</v>
      </c>
      <c r="C10" s="12">
        <v>148853.20066772844</v>
      </c>
      <c r="D10" s="12"/>
      <c r="H10" s="7">
        <f>'Material flow data USSR'!T10/B10</f>
        <v>4.11375575482926</v>
      </c>
      <c r="I10" s="7">
        <f>'Material flow data USSR'!T10/'Aggregate Indicators'!C10</f>
        <v>3.4407227333962216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J10" s="7"/>
    </row>
    <row r="11" spans="1:114" ht="12.75">
      <c r="A11" s="14">
        <v>1901</v>
      </c>
      <c r="B11" s="12">
        <v>126937.84615384616</v>
      </c>
      <c r="C11" s="12">
        <v>155554.53360256302</v>
      </c>
      <c r="D11" s="12"/>
      <c r="H11" s="7">
        <f>'Material flow data USSR'!T11/B11</f>
        <v>3.918621681325303</v>
      </c>
      <c r="I11" s="7">
        <f>'Material flow data USSR'!T11/'Aggregate Indicators'!C11</f>
        <v>3.1977299831716475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J11" s="7"/>
    </row>
    <row r="12" spans="1:114" ht="12.75">
      <c r="A12" s="14">
        <v>1902</v>
      </c>
      <c r="B12" s="12">
        <v>129375.69230769231</v>
      </c>
      <c r="C12" s="12">
        <v>172281.2387408411</v>
      </c>
      <c r="D12" s="12"/>
      <c r="H12" s="7">
        <f>'Material flow data USSR'!T12/B12</f>
        <v>4.14606890936996</v>
      </c>
      <c r="I12" s="7">
        <f>'Material flow data USSR'!T12/'Aggregate Indicators'!C12</f>
        <v>3.113516825311623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J12" s="7"/>
    </row>
    <row r="13" spans="1:114" ht="12.75">
      <c r="A13" s="14">
        <v>1903</v>
      </c>
      <c r="B13" s="12">
        <v>131813.53846153847</v>
      </c>
      <c r="C13" s="12">
        <v>163416.7881738606</v>
      </c>
      <c r="D13" s="12"/>
      <c r="H13" s="7">
        <f>'Material flow data USSR'!T13/B13</f>
        <v>3.979860654531447</v>
      </c>
      <c r="I13" s="7">
        <f>'Material flow data USSR'!T13/'Aggregate Indicators'!C13</f>
        <v>3.210193526135873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J13" s="7"/>
    </row>
    <row r="14" spans="1:9" ht="12.75">
      <c r="A14" s="14">
        <v>1904</v>
      </c>
      <c r="B14" s="12">
        <v>134251.38461538462</v>
      </c>
      <c r="C14" s="12">
        <v>184060.20721521857</v>
      </c>
      <c r="D14" s="12"/>
      <c r="H14" s="7">
        <f>'Material flow data USSR'!T14/B14</f>
        <v>4.017176051245839</v>
      </c>
      <c r="I14" s="7">
        <f>'Material flow data USSR'!T14/'Aggregate Indicators'!C14</f>
        <v>2.930081712300308</v>
      </c>
    </row>
    <row r="15" spans="1:114" ht="12.75">
      <c r="A15" s="14">
        <v>1905</v>
      </c>
      <c r="B15" s="12">
        <v>136689.23076923078</v>
      </c>
      <c r="C15" s="12">
        <v>165873.25107420114</v>
      </c>
      <c r="D15" s="12"/>
      <c r="H15" s="7">
        <f>'Material flow data USSR'!T15/B15</f>
        <v>3.822650874768746</v>
      </c>
      <c r="I15" s="7">
        <f>'Material flow data USSR'!T15/'Aggregate Indicators'!C15</f>
        <v>3.1500872153143424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J15" s="7"/>
    </row>
    <row r="16" spans="1:114" ht="12.75">
      <c r="A16" s="14">
        <v>1906</v>
      </c>
      <c r="B16" s="12">
        <v>139127.07692307694</v>
      </c>
      <c r="C16" s="12">
        <v>161361.1684258631</v>
      </c>
      <c r="D16" s="12"/>
      <c r="H16" s="7">
        <f>'Material flow data USSR'!T16/B16</f>
        <v>3.6987509706402903</v>
      </c>
      <c r="I16" s="7">
        <f>'Material flow data USSR'!T16/'Aggregate Indicators'!C16</f>
        <v>3.189096954562565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J16" s="7"/>
    </row>
    <row r="17" spans="1:114" ht="12.75">
      <c r="A17" s="14">
        <v>1907</v>
      </c>
      <c r="B17" s="12">
        <v>141564.9230769231</v>
      </c>
      <c r="C17" s="12">
        <v>157769.71387931163</v>
      </c>
      <c r="D17" s="12"/>
      <c r="H17" s="7">
        <f>'Material flow data USSR'!T17/B17</f>
        <v>3.7166047954247645</v>
      </c>
      <c r="I17" s="7">
        <f>'Material flow data USSR'!T17/'Aggregate Indicators'!C17</f>
        <v>3.334866109816931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J17" s="7"/>
    </row>
    <row r="18" spans="1:9" ht="12.75">
      <c r="A18" s="14">
        <v>1908</v>
      </c>
      <c r="B18" s="12">
        <v>144002.76923076925</v>
      </c>
      <c r="C18" s="12">
        <v>175263.7581633249</v>
      </c>
      <c r="D18" s="12"/>
      <c r="H18" s="7">
        <f>'Material flow data USSR'!T18/B18</f>
        <v>3.6900974282194547</v>
      </c>
      <c r="I18" s="7">
        <f>'Material flow data USSR'!T18/'Aggregate Indicators'!C18</f>
        <v>3.0319117538250806</v>
      </c>
    </row>
    <row r="19" spans="1:107" ht="12.75">
      <c r="A19" s="14">
        <v>1909</v>
      </c>
      <c r="B19" s="12">
        <v>146440.6153846154</v>
      </c>
      <c r="C19" s="12">
        <v>185045.53472900914</v>
      </c>
      <c r="D19" s="12"/>
      <c r="H19" s="7">
        <f>'Material flow data USSR'!T19/B19</f>
        <v>3.9739182014651067</v>
      </c>
      <c r="I19" s="7">
        <f>'Material flow data USSR'!T19/'Aggregate Indicators'!C19</f>
        <v>3.144863926400081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</row>
    <row r="20" spans="1:107" ht="12.75">
      <c r="A20" s="14">
        <v>1910</v>
      </c>
      <c r="B20" s="12">
        <v>148878.46153846156</v>
      </c>
      <c r="C20" s="12">
        <v>200738.8446147918</v>
      </c>
      <c r="D20" s="12"/>
      <c r="H20" s="7">
        <f>'Material flow data USSR'!T20/B20</f>
        <v>4.073806170680491</v>
      </c>
      <c r="I20" s="7">
        <f>'Material flow data USSR'!T20/'Aggregate Indicators'!C20</f>
        <v>3.021348441357482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</row>
    <row r="21" spans="1:107" ht="12.75">
      <c r="A21" s="14">
        <v>1911</v>
      </c>
      <c r="B21" s="12">
        <v>151316.30769230772</v>
      </c>
      <c r="C21" s="12">
        <v>188498.25688866948</v>
      </c>
      <c r="D21" s="12"/>
      <c r="H21" s="7">
        <f>'Material flow data USSR'!T21/B21</f>
        <v>3.860428980871416</v>
      </c>
      <c r="I21" s="7">
        <f>'Material flow data USSR'!T21/'Aggregate Indicators'!C21</f>
        <v>3.098945683295354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</row>
    <row r="22" spans="1:107" ht="12.75">
      <c r="A22" s="14">
        <v>1912</v>
      </c>
      <c r="B22" s="12">
        <v>153754.15384615387</v>
      </c>
      <c r="C22" s="12">
        <v>206946.0119856753</v>
      </c>
      <c r="D22" s="12"/>
      <c r="H22" s="7">
        <f>'Material flow data USSR'!T22/B22</f>
        <v>4.109912974647843</v>
      </c>
      <c r="I22" s="7">
        <f>'Material flow data USSR'!T22/'Aggregate Indicators'!C22</f>
        <v>3.0535316227405693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</row>
    <row r="23" spans="1:9" ht="12.75">
      <c r="A23" s="14">
        <v>1913</v>
      </c>
      <c r="B23" s="12">
        <v>156192</v>
      </c>
      <c r="C23" s="12">
        <v>220850.4257000233</v>
      </c>
      <c r="D23" s="12"/>
      <c r="H23" s="7">
        <f>'Material flow data USSR'!T23/B23</f>
        <v>4.234055434854816</v>
      </c>
      <c r="I23" s="7">
        <f>'Material flow data USSR'!T23/'Aggregate Indicators'!C23</f>
        <v>2.9944501324127337</v>
      </c>
    </row>
    <row r="24" spans="1:9" ht="12.75">
      <c r="A24" s="14">
        <v>1914</v>
      </c>
      <c r="B24" s="12"/>
      <c r="C24" s="12"/>
      <c r="D24" s="12"/>
      <c r="H24" s="7"/>
      <c r="I24" s="7"/>
    </row>
    <row r="25" spans="1:9" ht="12.75">
      <c r="A25" s="14">
        <v>1915</v>
      </c>
      <c r="B25" s="12"/>
      <c r="C25" s="12"/>
      <c r="D25" s="12"/>
      <c r="H25" s="7"/>
      <c r="I25" s="7"/>
    </row>
    <row r="26" spans="1:9" ht="12.75">
      <c r="A26" s="14">
        <v>1916</v>
      </c>
      <c r="B26" s="12"/>
      <c r="C26" s="12"/>
      <c r="D26" s="12"/>
      <c r="H26" s="7"/>
      <c r="I26" s="7"/>
    </row>
    <row r="27" spans="1:9" ht="12.75">
      <c r="A27" s="14">
        <v>1917</v>
      </c>
      <c r="B27" s="12"/>
      <c r="C27" s="12"/>
      <c r="D27" s="12"/>
      <c r="H27" s="7"/>
      <c r="I27" s="7"/>
    </row>
    <row r="28" spans="1:9" ht="12.75">
      <c r="A28" s="14">
        <v>1918</v>
      </c>
      <c r="B28" s="12"/>
      <c r="C28" s="12"/>
      <c r="D28" s="12"/>
      <c r="H28" s="7"/>
      <c r="I28" s="7"/>
    </row>
    <row r="29" spans="1:9" ht="12.75">
      <c r="A29" s="14">
        <v>1919</v>
      </c>
      <c r="B29" s="12"/>
      <c r="C29" s="12"/>
      <c r="D29" s="12"/>
      <c r="H29" s="7"/>
      <c r="I29" s="7"/>
    </row>
    <row r="30" spans="1:9" ht="12.75">
      <c r="A30" s="14">
        <v>1920</v>
      </c>
      <c r="B30" s="12">
        <v>154607</v>
      </c>
      <c r="C30" s="12">
        <v>88877.21835020276</v>
      </c>
      <c r="D30" s="12"/>
      <c r="H30" s="7">
        <f>'Material flow data USSR'!T30/B30</f>
        <v>3.0849539721948926</v>
      </c>
      <c r="I30" s="7">
        <f>'Material flow data USSR'!T30/'Aggregate Indicators'!C30</f>
        <v>5.366453717079543</v>
      </c>
    </row>
    <row r="31" spans="1:9" ht="12.75">
      <c r="A31" s="14">
        <v>1921</v>
      </c>
      <c r="B31" s="12">
        <v>152836</v>
      </c>
      <c r="C31" s="12">
        <v>80419.45763410513</v>
      </c>
      <c r="D31" s="12"/>
      <c r="H31" s="7">
        <f>'Material flow data USSR'!T31/B31</f>
        <v>2.977127439118292</v>
      </c>
      <c r="I31" s="7">
        <f>'Material flow data USSR'!T31/'Aggregate Indicators'!C31</f>
        <v>5.65798704282876</v>
      </c>
    </row>
    <row r="32" spans="1:9" ht="12.75">
      <c r="A32" s="14">
        <v>1922</v>
      </c>
      <c r="B32" s="12">
        <v>152403</v>
      </c>
      <c r="C32" s="12">
        <v>93085.86854081685</v>
      </c>
      <c r="D32" s="12"/>
      <c r="H32" s="7">
        <f>'Material flow data USSR'!T32/B32</f>
        <v>3.044466104941801</v>
      </c>
      <c r="I32" s="7">
        <f>'Material flow data USSR'!T32/'Aggregate Indicators'!C32</f>
        <v>4.984492007914112</v>
      </c>
    </row>
    <row r="33" spans="1:9" ht="12.75">
      <c r="A33" s="14">
        <v>1923</v>
      </c>
      <c r="B33" s="12">
        <v>153055</v>
      </c>
      <c r="C33" s="12">
        <v>107675.23712224334</v>
      </c>
      <c r="D33" s="12"/>
      <c r="H33" s="7">
        <f>'Material flow data USSR'!T33/B33</f>
        <v>3.1658987294051317</v>
      </c>
      <c r="I33" s="7">
        <f>'Material flow data USSR'!T33/'Aggregate Indicators'!C33</f>
        <v>4.500167754253347</v>
      </c>
    </row>
    <row r="34" spans="1:9" ht="12.75">
      <c r="A34" s="14">
        <v>1924</v>
      </c>
      <c r="B34" s="12">
        <v>155581</v>
      </c>
      <c r="C34" s="12">
        <v>138663.6163654106</v>
      </c>
      <c r="D34" s="12"/>
      <c r="H34" s="7">
        <f>'Material flow data USSR'!T34/B34</f>
        <v>3.3169158250164177</v>
      </c>
      <c r="I34" s="7">
        <f>'Material flow data USSR'!T34/'Aggregate Indicators'!C34</f>
        <v>3.721589660635787</v>
      </c>
    </row>
    <row r="35" spans="1:9" ht="12.75">
      <c r="A35" s="14">
        <v>1925</v>
      </c>
      <c r="B35" s="12">
        <v>158983</v>
      </c>
      <c r="C35" s="12">
        <v>177073.5521977008</v>
      </c>
      <c r="D35" s="12"/>
      <c r="H35" s="7">
        <f>'Material flow data USSR'!T35/B35</f>
        <v>3.787048166071477</v>
      </c>
      <c r="I35" s="7">
        <f>'Material flow data USSR'!T35/'Aggregate Indicators'!C35</f>
        <v>3.4001479674069546</v>
      </c>
    </row>
    <row r="36" spans="1:9" ht="12.75">
      <c r="A36" s="14">
        <v>1926</v>
      </c>
      <c r="B36" s="12">
        <v>162621</v>
      </c>
      <c r="C36" s="12">
        <v>203365.69538891822</v>
      </c>
      <c r="D36" s="12"/>
      <c r="H36" s="7">
        <f>'Material flow data USSR'!T36/B36</f>
        <v>3.973558614384557</v>
      </c>
      <c r="I36" s="7">
        <f>'Material flow data USSR'!T36/'Aggregate Indicators'!C36</f>
        <v>3.1774487540490215</v>
      </c>
    </row>
    <row r="37" spans="1:9" ht="12.75">
      <c r="A37" s="14">
        <v>1927</v>
      </c>
      <c r="B37" s="12">
        <v>166117</v>
      </c>
      <c r="C37" s="12">
        <v>216401.37436247087</v>
      </c>
      <c r="D37" s="12"/>
      <c r="H37" s="7">
        <f>'Material flow data USSR'!T37/B37</f>
        <v>3.6766621241930695</v>
      </c>
      <c r="I37" s="7">
        <f>'Material flow data USSR'!T37/'Aggregate Indicators'!C37</f>
        <v>2.8223299592430853</v>
      </c>
    </row>
    <row r="38" spans="1:9" ht="12.75">
      <c r="A38" s="14">
        <v>1928</v>
      </c>
      <c r="B38" s="12">
        <v>169269</v>
      </c>
      <c r="C38" s="12">
        <v>231886</v>
      </c>
      <c r="D38" s="12"/>
      <c r="H38" s="7">
        <f>'Material flow data USSR'!T38/B38</f>
        <v>4.272919106909111</v>
      </c>
      <c r="I38" s="7">
        <f>'Material flow data USSR'!T38/'Aggregate Indicators'!C38</f>
        <v>3.1190875874671105</v>
      </c>
    </row>
    <row r="39" spans="1:9" ht="12.75">
      <c r="A39" s="14">
        <v>1929</v>
      </c>
      <c r="B39" s="12">
        <v>172017</v>
      </c>
      <c r="C39" s="12">
        <v>238392</v>
      </c>
      <c r="D39" s="12"/>
      <c r="H39" s="7">
        <f>'Material flow data USSR'!T39/B39</f>
        <v>4.325338500871375</v>
      </c>
      <c r="I39" s="7">
        <f>'Material flow data USSR'!T39/'Aggregate Indicators'!C39</f>
        <v>3.1210432938370047</v>
      </c>
    </row>
    <row r="40" spans="1:9" ht="12.75">
      <c r="A40" s="14">
        <v>1930</v>
      </c>
      <c r="B40" s="12">
        <v>174212</v>
      </c>
      <c r="C40" s="12">
        <v>252333</v>
      </c>
      <c r="D40" s="12"/>
      <c r="H40" s="7">
        <f>'Material flow data USSR'!T40/B40</f>
        <v>4.55673646029593</v>
      </c>
      <c r="I40" s="7">
        <f>'Material flow data USSR'!T40/'Aggregate Indicators'!C40</f>
        <v>3.1459942703533605</v>
      </c>
    </row>
    <row r="41" spans="1:9" ht="12.75">
      <c r="A41" s="14">
        <v>1931</v>
      </c>
      <c r="B41" s="12">
        <v>175987</v>
      </c>
      <c r="C41" s="12">
        <v>257213.00000000003</v>
      </c>
      <c r="D41" s="12"/>
      <c r="H41" s="7">
        <f>'Material flow data USSR'!T41/B41</f>
        <v>4.262776965767467</v>
      </c>
      <c r="I41" s="7">
        <f>'Material flow data USSR'!T41/'Aggregate Indicators'!C41</f>
        <v>2.916622915150164</v>
      </c>
    </row>
    <row r="42" spans="1:9" ht="12.75">
      <c r="A42" s="14">
        <v>1932</v>
      </c>
      <c r="B42" s="12">
        <v>176807</v>
      </c>
      <c r="C42" s="12">
        <v>254424</v>
      </c>
      <c r="D42" s="12"/>
      <c r="H42" s="7">
        <f>'Material flow data USSR'!T42/B42</f>
        <v>4.012548355061073</v>
      </c>
      <c r="I42" s="7">
        <f>'Material flow data USSR'!T42/'Aggregate Indicators'!C42</f>
        <v>2.788442273579863</v>
      </c>
    </row>
    <row r="43" spans="1:9" ht="12.75">
      <c r="A43" s="14">
        <v>1933</v>
      </c>
      <c r="B43" s="12">
        <v>177401</v>
      </c>
      <c r="C43" s="12">
        <v>264880</v>
      </c>
      <c r="D43" s="12"/>
      <c r="H43" s="7">
        <f>'Material flow data USSR'!T43/B43</f>
        <v>3.9832469918950593</v>
      </c>
      <c r="I43" s="7">
        <f>'Material flow data USSR'!T43/'Aggregate Indicators'!C43</f>
        <v>2.6677438825474757</v>
      </c>
    </row>
    <row r="44" spans="1:9" ht="12.75">
      <c r="A44" s="14">
        <v>1934</v>
      </c>
      <c r="B44" s="12">
        <v>178453</v>
      </c>
      <c r="C44" s="12">
        <v>290903</v>
      </c>
      <c r="D44" s="12"/>
      <c r="H44" s="7">
        <f>'Material flow data USSR'!T44/B44</f>
        <v>4.256841441466396</v>
      </c>
      <c r="I44" s="7">
        <f>'Material flow data USSR'!T44/'Aggregate Indicators'!C44</f>
        <v>2.6113382321736207</v>
      </c>
    </row>
    <row r="45" spans="1:9" ht="12.75">
      <c r="A45" s="14">
        <v>1935</v>
      </c>
      <c r="B45" s="12">
        <v>179636</v>
      </c>
      <c r="C45" s="12">
        <v>334818</v>
      </c>
      <c r="D45" s="12"/>
      <c r="H45" s="7">
        <f>'Material flow data USSR'!T45/B45</f>
        <v>4.7859065139496435</v>
      </c>
      <c r="I45" s="7">
        <f>'Material flow data USSR'!T45/'Aggregate Indicators'!C45</f>
        <v>2.567726653106637</v>
      </c>
    </row>
    <row r="46" spans="1:9" ht="12.75">
      <c r="A46" s="14">
        <v>1936</v>
      </c>
      <c r="B46" s="12">
        <v>181502</v>
      </c>
      <c r="C46" s="12">
        <v>361306</v>
      </c>
      <c r="D46" s="12"/>
      <c r="H46" s="7">
        <f>'Material flow data USSR'!T46/B46</f>
        <v>4.891970469025531</v>
      </c>
      <c r="I46" s="7">
        <f>'Material flow data USSR'!T46/'Aggregate Indicators'!C46</f>
        <v>2.457480429522543</v>
      </c>
    </row>
    <row r="47" spans="1:9" ht="12.75">
      <c r="A47" s="14">
        <v>1937</v>
      </c>
      <c r="B47" s="12">
        <v>184626</v>
      </c>
      <c r="C47" s="12">
        <v>398017.00000000006</v>
      </c>
      <c r="D47" s="12"/>
      <c r="H47" s="7">
        <f>'Material flow data USSR'!T47/B47</f>
        <v>5.385157998447178</v>
      </c>
      <c r="I47" s="7">
        <f>'Material flow data USSR'!T47/'Aggregate Indicators'!C47</f>
        <v>2.497984208265749</v>
      </c>
    </row>
    <row r="48" spans="1:9" ht="12.75">
      <c r="A48" s="14">
        <v>1938</v>
      </c>
      <c r="B48" s="12">
        <v>188498</v>
      </c>
      <c r="C48" s="12">
        <v>405219.99999999994</v>
      </c>
      <c r="D48" s="12"/>
      <c r="H48" s="7">
        <f>'Material flow data USSR'!T48/B48</f>
        <v>5.054925057680531</v>
      </c>
      <c r="I48" s="7">
        <f>'Material flow data USSR'!T48/'Aggregate Indicators'!C48</f>
        <v>2.351422100396488</v>
      </c>
    </row>
    <row r="49" spans="1:9" ht="12.75">
      <c r="A49" s="14">
        <v>1939</v>
      </c>
      <c r="B49" s="12">
        <v>192379</v>
      </c>
      <c r="C49" s="12">
        <v>430314</v>
      </c>
      <c r="D49" s="12"/>
      <c r="H49" s="7">
        <f>'Material flow data USSR'!T49/B49</f>
        <v>5.367084709322513</v>
      </c>
      <c r="I49" s="7">
        <f>'Material flow data USSR'!T49/'Aggregate Indicators'!C49</f>
        <v>2.399444101969157</v>
      </c>
    </row>
    <row r="50" spans="1:9" ht="12.75">
      <c r="A50" s="14">
        <v>1940</v>
      </c>
      <c r="B50" s="12">
        <v>195970</v>
      </c>
      <c r="C50" s="12">
        <v>420091</v>
      </c>
      <c r="D50" s="12"/>
      <c r="H50" s="7">
        <f>'Material flow data USSR'!T50/B50</f>
        <v>5.582892255121163</v>
      </c>
      <c r="I50" s="7">
        <f>'Material flow data USSR'!T50/'Aggregate Indicators'!C50</f>
        <v>2.6043866572625793</v>
      </c>
    </row>
    <row r="51" spans="1:9" ht="12.75">
      <c r="A51" s="14">
        <v>1941</v>
      </c>
      <c r="B51" s="12"/>
      <c r="C51" s="12"/>
      <c r="D51" s="12"/>
      <c r="H51" s="7"/>
      <c r="I51" s="7"/>
    </row>
    <row r="52" spans="1:9" ht="12.75">
      <c r="A52" s="14">
        <v>1942</v>
      </c>
      <c r="B52" s="12"/>
      <c r="C52" s="12"/>
      <c r="D52" s="12"/>
      <c r="H52" s="7"/>
      <c r="I52" s="7"/>
    </row>
    <row r="53" spans="1:9" ht="12.75">
      <c r="A53" s="14">
        <v>1943</v>
      </c>
      <c r="B53" s="12"/>
      <c r="C53" s="12"/>
      <c r="D53" s="12"/>
      <c r="H53" s="7"/>
      <c r="I53" s="7"/>
    </row>
    <row r="54" spans="1:9" ht="12.75">
      <c r="A54" s="14">
        <v>1944</v>
      </c>
      <c r="B54" s="12"/>
      <c r="C54" s="12"/>
      <c r="D54" s="12"/>
      <c r="H54" s="7"/>
      <c r="I54" s="7"/>
    </row>
    <row r="55" spans="1:9" ht="12.75">
      <c r="A55" s="14">
        <v>1945</v>
      </c>
      <c r="B55" s="12"/>
      <c r="C55" s="12"/>
      <c r="D55" s="12"/>
      <c r="H55" s="7"/>
      <c r="I55" s="7"/>
    </row>
    <row r="56" spans="1:9" ht="12.75">
      <c r="A56" s="14">
        <v>1946</v>
      </c>
      <c r="B56" s="12">
        <v>173900</v>
      </c>
      <c r="C56" s="12">
        <v>332727</v>
      </c>
      <c r="D56" s="12"/>
      <c r="H56" s="7">
        <f>'Material flow data USSR'!T56/B56</f>
        <v>4.8031687068349616</v>
      </c>
      <c r="I56" s="7">
        <f>'Material flow data USSR'!T56/'Aggregate Indicators'!C56</f>
        <v>2.5103794946565796</v>
      </c>
    </row>
    <row r="57" spans="1:9" ht="12.75">
      <c r="A57" s="14">
        <v>1947</v>
      </c>
      <c r="B57" s="12">
        <v>174000</v>
      </c>
      <c r="C57" s="12">
        <v>369903</v>
      </c>
      <c r="D57" s="12"/>
      <c r="H57" s="7">
        <f>'Material flow data USSR'!T57/B57</f>
        <v>5.553811896593126</v>
      </c>
      <c r="I57" s="7">
        <f>'Material flow data USSR'!T57/'Aggregate Indicators'!C57</f>
        <v>2.612477514394865</v>
      </c>
    </row>
    <row r="58" spans="1:9" ht="12.75">
      <c r="A58" s="14">
        <v>1948</v>
      </c>
      <c r="B58" s="12">
        <v>175100</v>
      </c>
      <c r="C58" s="12">
        <v>420554.99999999994</v>
      </c>
      <c r="D58" s="12"/>
      <c r="H58" s="7">
        <f>'Material flow data USSR'!T58/B58</f>
        <v>6.198300233220628</v>
      </c>
      <c r="I58" s="7">
        <f>'Material flow data USSR'!T58/'Aggregate Indicators'!C58</f>
        <v>2.5806906845405053</v>
      </c>
    </row>
    <row r="59" spans="1:9" ht="12.75">
      <c r="A59" s="14">
        <v>1949</v>
      </c>
      <c r="B59" s="12">
        <v>177500</v>
      </c>
      <c r="C59" s="12">
        <v>465631</v>
      </c>
      <c r="D59" s="12"/>
      <c r="H59" s="7">
        <f>'Material flow data USSR'!T59/B59</f>
        <v>6.679354949858118</v>
      </c>
      <c r="I59" s="7">
        <f>'Material flow data USSR'!T59/'Aggregate Indicators'!C59</f>
        <v>2.546191090369447</v>
      </c>
    </row>
    <row r="60" spans="1:9" ht="12.75">
      <c r="A60" s="14">
        <v>1950</v>
      </c>
      <c r="B60" s="12">
        <v>179570.837</v>
      </c>
      <c r="C60" s="12">
        <v>510243</v>
      </c>
      <c r="D60" s="12"/>
      <c r="H60" s="7">
        <f>'Material flow data USSR'!T60/B60</f>
        <v>7.374368461612317</v>
      </c>
      <c r="I60" s="7">
        <f>'Material flow data USSR'!T60/'Aggregate Indicators'!C60</f>
        <v>2.5952762056473606</v>
      </c>
    </row>
    <row r="61" spans="1:9" ht="12.75">
      <c r="A61" s="14">
        <v>1951</v>
      </c>
      <c r="B61" s="12">
        <v>182677.43800000002</v>
      </c>
      <c r="C61" s="12">
        <v>512566</v>
      </c>
      <c r="D61" s="12"/>
      <c r="H61" s="7">
        <f>'Material flow data USSR'!T61/B61</f>
        <v>7.576403767481401</v>
      </c>
      <c r="I61" s="7">
        <f>'Material flow data USSR'!T61/'Aggregate Indicators'!C61</f>
        <v>2.700214273863366</v>
      </c>
    </row>
    <row r="62" spans="1:9" ht="12.75">
      <c r="A62" s="14">
        <v>1952</v>
      </c>
      <c r="B62" s="12">
        <v>185855.87</v>
      </c>
      <c r="C62" s="12">
        <v>545792</v>
      </c>
      <c r="D62" s="12"/>
      <c r="H62" s="7">
        <f>'Material flow data USSR'!T62/B62</f>
        <v>7.965743378318696</v>
      </c>
      <c r="I62" s="7">
        <f>'Material flow data USSR'!T62/'Aggregate Indicators'!C62</f>
        <v>2.712535481967783</v>
      </c>
    </row>
    <row r="63" spans="1:9" ht="12.75">
      <c r="A63" s="14">
        <v>1953</v>
      </c>
      <c r="B63" s="12">
        <v>188960.538</v>
      </c>
      <c r="C63" s="12">
        <v>569260</v>
      </c>
      <c r="D63" s="12"/>
      <c r="H63" s="7">
        <f>'Material flow data USSR'!T63/B63</f>
        <v>8.117117266615809</v>
      </c>
      <c r="I63" s="7">
        <f>'Material flow data USSR'!T63/'Aggregate Indicators'!C63</f>
        <v>2.694401232668399</v>
      </c>
    </row>
    <row r="64" spans="1:9" ht="12.75">
      <c r="A64" s="14">
        <v>1954</v>
      </c>
      <c r="B64" s="12">
        <v>192171.246</v>
      </c>
      <c r="C64" s="12">
        <v>596910</v>
      </c>
      <c r="D64" s="12"/>
      <c r="H64" s="7">
        <f>'Material flow data USSR'!T64/B64</f>
        <v>8.480222261147997</v>
      </c>
      <c r="I64" s="7">
        <f>'Material flow data USSR'!T64/'Aggregate Indicators'!C64</f>
        <v>2.730151745291163</v>
      </c>
    </row>
    <row r="65" spans="1:9" ht="12.75">
      <c r="A65" s="14">
        <v>1955</v>
      </c>
      <c r="B65" s="12">
        <v>195612.67300000004</v>
      </c>
      <c r="C65" s="12">
        <v>648027</v>
      </c>
      <c r="D65" s="12"/>
      <c r="H65" s="7">
        <f>'Material flow data USSR'!T65/B65</f>
        <v>9.153519167084943</v>
      </c>
      <c r="I65" s="7">
        <f>'Material flow data USSR'!T65/'Aggregate Indicators'!C65</f>
        <v>2.7630705998827514</v>
      </c>
    </row>
    <row r="66" spans="1:9" ht="12.75">
      <c r="A66" s="14">
        <v>1956</v>
      </c>
      <c r="B66" s="12">
        <v>199102.595</v>
      </c>
      <c r="C66" s="12">
        <v>710065</v>
      </c>
      <c r="D66" s="12"/>
      <c r="H66" s="7">
        <f>'Material flow data USSR'!T66/B66</f>
        <v>9.831075400171468</v>
      </c>
      <c r="I66" s="7">
        <f>'Material flow data USSR'!T66/'Aggregate Indicators'!C66</f>
        <v>2.7566386511302525</v>
      </c>
    </row>
    <row r="67" spans="1:9" ht="12.75">
      <c r="A67" s="14">
        <v>1957</v>
      </c>
      <c r="B67" s="12">
        <v>202604.16500000004</v>
      </c>
      <c r="C67" s="12">
        <v>724470</v>
      </c>
      <c r="D67" s="12"/>
      <c r="H67" s="7">
        <f>'Material flow data USSR'!T67/B67</f>
        <v>10.035833567875644</v>
      </c>
      <c r="I67" s="7">
        <f>'Material flow data USSR'!T67/'Aggregate Indicators'!C67</f>
        <v>2.8066057671103235</v>
      </c>
    </row>
    <row r="68" spans="1:9" ht="12.75">
      <c r="A68" s="14">
        <v>1958</v>
      </c>
      <c r="B68" s="12">
        <v>206200.60299999997</v>
      </c>
      <c r="C68" s="12">
        <v>778839.9999999999</v>
      </c>
      <c r="D68" s="12"/>
      <c r="H68" s="7">
        <f>'Material flow data USSR'!T68/B68</f>
        <v>10.891391794462</v>
      </c>
      <c r="I68" s="7">
        <f>'Material flow data USSR'!T68/'Aggregate Indicators'!C68</f>
        <v>2.8835339165005864</v>
      </c>
    </row>
    <row r="69" spans="1:9" ht="12.75">
      <c r="A69" s="14">
        <v>1959</v>
      </c>
      <c r="B69" s="12">
        <v>209927.78100000002</v>
      </c>
      <c r="C69" s="12">
        <v>770244</v>
      </c>
      <c r="D69" s="12"/>
      <c r="H69" s="7">
        <f>'Material flow data USSR'!T69/B69</f>
        <v>11.021088028047807</v>
      </c>
      <c r="I69" s="7">
        <f>'Material flow data USSR'!T69/'Aggregate Indicators'!C69</f>
        <v>3.0037657598549834</v>
      </c>
    </row>
    <row r="70" spans="1:9" ht="12.75">
      <c r="A70" s="14">
        <v>1960</v>
      </c>
      <c r="B70" s="12">
        <v>213779.93600000005</v>
      </c>
      <c r="C70" s="12">
        <v>843434</v>
      </c>
      <c r="D70" s="12"/>
      <c r="H70" s="7">
        <f>'Material flow data USSR'!T70/B70</f>
        <v>11.491665624708224</v>
      </c>
      <c r="I70" s="7">
        <f>'Material flow data USSR'!T70/'Aggregate Indicators'!C70</f>
        <v>2.9127205469349406</v>
      </c>
    </row>
    <row r="71" spans="1:9" ht="12.75">
      <c r="A71" s="14">
        <v>1961</v>
      </c>
      <c r="B71" s="12">
        <v>217618.27</v>
      </c>
      <c r="C71" s="12">
        <v>891762.9999999999</v>
      </c>
      <c r="D71" s="12"/>
      <c r="H71" s="7">
        <f>'Material flow data USSR'!T71/B71</f>
        <v>11.721408774888518</v>
      </c>
      <c r="I71" s="7">
        <f>'Material flow data USSR'!T71/'Aggregate Indicators'!C71</f>
        <v>2.860393063576375</v>
      </c>
    </row>
    <row r="72" spans="1:9" ht="12.75">
      <c r="A72" s="14">
        <v>1962</v>
      </c>
      <c r="B72" s="12">
        <v>221227.18</v>
      </c>
      <c r="C72" s="12">
        <v>915927.9999999999</v>
      </c>
      <c r="D72" s="12"/>
      <c r="H72" s="7">
        <f>'Material flow data USSR'!T72/B72</f>
        <v>11.916347101179811</v>
      </c>
      <c r="I72" s="7">
        <f>'Material flow data USSR'!T72/'Aggregate Indicators'!C72</f>
        <v>2.878195518747308</v>
      </c>
    </row>
    <row r="73" spans="1:9" ht="12.75">
      <c r="A73" s="14">
        <v>1963</v>
      </c>
      <c r="B73" s="12">
        <v>224585.40099999995</v>
      </c>
      <c r="C73" s="12">
        <v>895016</v>
      </c>
      <c r="D73" s="12"/>
      <c r="H73" s="7">
        <f>'Material flow data USSR'!T73/B73</f>
        <v>12.048593694747725</v>
      </c>
      <c r="I73" s="7">
        <f>'Material flow data USSR'!T73/'Aggregate Indicators'!C73</f>
        <v>3.0233406401907774</v>
      </c>
    </row>
    <row r="74" spans="1:9" ht="12.75">
      <c r="A74" s="14">
        <v>1964</v>
      </c>
      <c r="B74" s="12">
        <v>227697.97</v>
      </c>
      <c r="C74" s="12">
        <v>1010727</v>
      </c>
      <c r="D74" s="12"/>
      <c r="H74" s="7">
        <f>'Material flow data USSR'!T74/B74</f>
        <v>13.123948149637126</v>
      </c>
      <c r="I74" s="7">
        <f>'Material flow data USSR'!T74/'Aggregate Indicators'!C74</f>
        <v>2.956581106527905</v>
      </c>
    </row>
    <row r="75" spans="1:9" ht="12.75">
      <c r="A75" s="14">
        <v>1965</v>
      </c>
      <c r="B75" s="12">
        <v>230512.995</v>
      </c>
      <c r="C75" s="12">
        <v>1068117.0000000002</v>
      </c>
      <c r="D75" s="12"/>
      <c r="H75" s="7">
        <f>'Material flow data USSR'!T75/B75</f>
        <v>13.231891727993162</v>
      </c>
      <c r="I75" s="7">
        <f>'Material flow data USSR'!T75/'Aggregate Indicators'!C75</f>
        <v>2.8556075708329973</v>
      </c>
    </row>
    <row r="76" spans="1:9" ht="12.75">
      <c r="A76" s="14">
        <v>1966</v>
      </c>
      <c r="B76" s="12">
        <v>233139.08999999997</v>
      </c>
      <c r="C76" s="12">
        <v>1119932</v>
      </c>
      <c r="D76" s="12"/>
      <c r="H76" s="7">
        <f>'Material flow data USSR'!T76/B76</f>
        <v>14.139197506186214</v>
      </c>
      <c r="I76" s="7">
        <f>'Material flow data USSR'!T76/'Aggregate Indicators'!C76</f>
        <v>2.9433926702000863</v>
      </c>
    </row>
    <row r="77" spans="1:9" ht="12.75">
      <c r="A77" s="14">
        <v>1967</v>
      </c>
      <c r="B77" s="12">
        <v>235629.795</v>
      </c>
      <c r="C77" s="12">
        <v>1169422</v>
      </c>
      <c r="D77" s="12"/>
      <c r="H77" s="7">
        <f>'Material flow data USSR'!T77/B77</f>
        <v>14.46183461356416</v>
      </c>
      <c r="I77" s="7">
        <f>'Material flow data USSR'!T77/'Aggregate Indicators'!C77</f>
        <v>2.9139516148302556</v>
      </c>
    </row>
    <row r="78" spans="1:9" ht="12.75">
      <c r="A78" s="14">
        <v>1968</v>
      </c>
      <c r="B78" s="12">
        <v>237983.43600000002</v>
      </c>
      <c r="C78" s="12">
        <v>1237966</v>
      </c>
      <c r="D78" s="12"/>
      <c r="H78" s="7">
        <f>'Material flow data USSR'!T78/B78</f>
        <v>14.724091484832591</v>
      </c>
      <c r="I78" s="7">
        <f>'Material flow data USSR'!T78/'Aggregate Indicators'!C78</f>
        <v>2.83052190733736</v>
      </c>
    </row>
    <row r="79" spans="1:9" ht="12.75">
      <c r="A79" s="14">
        <v>1969</v>
      </c>
      <c r="B79" s="12">
        <v>240252.69799999997</v>
      </c>
      <c r="C79" s="12">
        <v>1255392</v>
      </c>
      <c r="D79" s="12"/>
      <c r="H79" s="7">
        <f>'Material flow data USSR'!T79/B79</f>
        <v>14.58821413308351</v>
      </c>
      <c r="I79" s="7">
        <f>'Material flow data USSR'!T79/'Aggregate Indicators'!C79</f>
        <v>2.7918433481136122</v>
      </c>
    </row>
    <row r="80" spans="1:9" ht="12.75">
      <c r="A80" s="14">
        <v>1970</v>
      </c>
      <c r="B80" s="12">
        <v>242478.11299999998</v>
      </c>
      <c r="C80" s="12">
        <v>1351818</v>
      </c>
      <c r="D80" s="12"/>
      <c r="H80" s="7">
        <f>'Material flow data USSR'!T80/B80</f>
        <v>15.330891306273385</v>
      </c>
      <c r="I80" s="7">
        <f>'Material flow data USSR'!T80/'Aggregate Indicators'!C80</f>
        <v>2.7499305339574374</v>
      </c>
    </row>
    <row r="81" spans="1:9" ht="12.75">
      <c r="A81" s="14">
        <v>1971</v>
      </c>
      <c r="B81" s="12">
        <v>244886.536</v>
      </c>
      <c r="C81" s="12">
        <v>1387832</v>
      </c>
      <c r="D81" s="12"/>
      <c r="H81" s="7">
        <f>'Material flow data USSR'!T81/B81</f>
        <v>15.74436696932693</v>
      </c>
      <c r="I81" s="7">
        <f>'Material flow data USSR'!T81/'Aggregate Indicators'!C81</f>
        <v>2.77813416078552</v>
      </c>
    </row>
    <row r="82" spans="1:9" ht="12.75">
      <c r="A82" s="14">
        <v>1972</v>
      </c>
      <c r="B82" s="12">
        <v>247343.29200000004</v>
      </c>
      <c r="C82" s="12">
        <v>1395732</v>
      </c>
      <c r="D82" s="12"/>
      <c r="H82" s="7">
        <f>'Material flow data USSR'!T82/B82</f>
        <v>16.072342316999574</v>
      </c>
      <c r="I82" s="7">
        <f>'Material flow data USSR'!T82/'Aggregate Indicators'!C82</f>
        <v>2.848244547547511</v>
      </c>
    </row>
    <row r="83" spans="1:9" ht="12.75">
      <c r="A83" s="14">
        <v>1973</v>
      </c>
      <c r="B83" s="12">
        <v>249712.38000000003</v>
      </c>
      <c r="C83" s="12">
        <v>1513070</v>
      </c>
      <c r="D83" s="12"/>
      <c r="H83" s="7">
        <f>'Material flow data USSR'!T83/B83</f>
        <v>16.997144868575475</v>
      </c>
      <c r="I83" s="7">
        <f>'Material flow data USSR'!T83/'Aggregate Indicators'!C83</f>
        <v>2.8051560723144133</v>
      </c>
    </row>
    <row r="84" spans="1:9" ht="12.75">
      <c r="A84" s="14">
        <v>1974</v>
      </c>
      <c r="B84" s="12">
        <v>252110.63900000002</v>
      </c>
      <c r="C84" s="12">
        <v>1556984</v>
      </c>
      <c r="D84" s="12"/>
      <c r="H84" s="7">
        <f>'Material flow data USSR'!T84/B84</f>
        <v>16.796041094381707</v>
      </c>
      <c r="I84" s="7">
        <f>'Material flow data USSR'!T84/'Aggregate Indicators'!C84</f>
        <v>2.7196558557922446</v>
      </c>
    </row>
    <row r="85" spans="1:9" ht="12.75">
      <c r="A85" s="14">
        <v>1975</v>
      </c>
      <c r="B85" s="12">
        <v>254518.689</v>
      </c>
      <c r="C85" s="12">
        <v>1561399</v>
      </c>
      <c r="D85" s="12"/>
      <c r="H85" s="7">
        <f>'Material flow data USSR'!T85/B85</f>
        <v>17.018548013082317</v>
      </c>
      <c r="I85" s="7">
        <f>'Material flow data USSR'!T85/'Aggregate Indicators'!C85</f>
        <v>2.774139428149542</v>
      </c>
    </row>
    <row r="86" spans="1:9" ht="12.75">
      <c r="A86" s="14">
        <v>1976</v>
      </c>
      <c r="B86" s="12">
        <v>256882.72900000002</v>
      </c>
      <c r="C86" s="12">
        <v>1634589</v>
      </c>
      <c r="D86" s="12"/>
      <c r="H86" s="7">
        <f>'Material flow data USSR'!T86/B86</f>
        <v>17.760730334527324</v>
      </c>
      <c r="I86" s="7">
        <f>'Material flow data USSR'!T86/'Aggregate Indicators'!C86</f>
        <v>2.791175566069796</v>
      </c>
    </row>
    <row r="87" spans="1:9" ht="12.75">
      <c r="A87" s="14">
        <v>1977</v>
      </c>
      <c r="B87" s="12">
        <v>259225.08500000002</v>
      </c>
      <c r="C87" s="12">
        <v>1673159</v>
      </c>
      <c r="D87" s="12"/>
      <c r="H87" s="7">
        <f>'Material flow data USSR'!T87/B87</f>
        <v>17.717008211044465</v>
      </c>
      <c r="I87" s="7">
        <f>'Material flow data USSR'!T87/'Aggregate Indicators'!C87</f>
        <v>2.7449232018318046</v>
      </c>
    </row>
    <row r="88" spans="1:9" ht="12.75">
      <c r="A88" s="14">
        <v>1978</v>
      </c>
      <c r="B88" s="12">
        <v>261524.90499999997</v>
      </c>
      <c r="C88" s="12">
        <v>1715215</v>
      </c>
      <c r="D88" s="12"/>
      <c r="H88" s="7">
        <f>'Material flow data USSR'!T88/B88</f>
        <v>18.318636335291302</v>
      </c>
      <c r="I88" s="7">
        <f>'Material flow data USSR'!T88/'Aggregate Indicators'!C88</f>
        <v>2.793107352324114</v>
      </c>
    </row>
    <row r="89" spans="1:9" ht="12.75">
      <c r="A89" s="14">
        <v>1979</v>
      </c>
      <c r="B89" s="12">
        <v>263750.613</v>
      </c>
      <c r="C89" s="12">
        <v>1707083</v>
      </c>
      <c r="D89" s="12"/>
      <c r="H89" s="7">
        <f>'Material flow data USSR'!T89/B89</f>
        <v>17.811505989912387</v>
      </c>
      <c r="I89" s="7">
        <f>'Material flow data USSR'!T89/'Aggregate Indicators'!C89</f>
        <v>2.7519432993548434</v>
      </c>
    </row>
    <row r="90" spans="1:9" ht="12.75">
      <c r="A90" s="14">
        <v>1980</v>
      </c>
      <c r="B90" s="12">
        <v>265926.436</v>
      </c>
      <c r="C90" s="12">
        <v>1709174</v>
      </c>
      <c r="D90" s="12"/>
      <c r="H90" s="7">
        <f>'Material flow data USSR'!T90/B90</f>
        <v>17.82049368082145</v>
      </c>
      <c r="I90" s="7">
        <f>'Material flow data USSR'!T90/'Aggregate Indicators'!C90</f>
        <v>2.772649462431192</v>
      </c>
    </row>
    <row r="91" spans="1:9" ht="12.75">
      <c r="A91" s="14">
        <v>1981</v>
      </c>
      <c r="B91" s="12">
        <v>268123.343</v>
      </c>
      <c r="C91" s="12">
        <v>1724741</v>
      </c>
      <c r="D91" s="12"/>
      <c r="H91" s="7">
        <f>'Material flow data USSR'!T91/B91</f>
        <v>17.341661184996052</v>
      </c>
      <c r="I91" s="7">
        <f>'Material flow data USSR'!T91/'Aggregate Indicators'!C91</f>
        <v>2.695885451841455</v>
      </c>
    </row>
    <row r="92" spans="1:9" ht="12.75">
      <c r="A92" s="14">
        <v>1982</v>
      </c>
      <c r="B92" s="12">
        <v>270389.974</v>
      </c>
      <c r="C92" s="12">
        <v>1767262</v>
      </c>
      <c r="D92" s="12"/>
      <c r="H92" s="7">
        <f>'Material flow data USSR'!T92/B92</f>
        <v>17.345014207985006</v>
      </c>
      <c r="I92" s="7">
        <f>'Material flow data USSR'!T92/'Aggregate Indicators'!C92</f>
        <v>2.6537762599584536</v>
      </c>
    </row>
    <row r="93" spans="1:9" ht="12.75">
      <c r="A93" s="14">
        <v>1983</v>
      </c>
      <c r="B93" s="12">
        <v>272716.914</v>
      </c>
      <c r="C93" s="12">
        <v>1823723</v>
      </c>
      <c r="D93" s="12"/>
      <c r="H93" s="7">
        <f>'Material flow data USSR'!T93/B93</f>
        <v>17.324135469795312</v>
      </c>
      <c r="I93" s="7">
        <f>'Material flow data USSR'!T93/'Aggregate Indicators'!C93</f>
        <v>2.590626297436901</v>
      </c>
    </row>
    <row r="94" spans="1:9" ht="12.75">
      <c r="A94" s="14">
        <v>1984</v>
      </c>
      <c r="B94" s="12">
        <v>275330.01100000006</v>
      </c>
      <c r="C94" s="12">
        <v>1847190</v>
      </c>
      <c r="D94" s="12"/>
      <c r="H94" s="7">
        <f>'Material flow data USSR'!T94/B94</f>
        <v>17.067609329882423</v>
      </c>
      <c r="I94" s="7">
        <f>'Material flow data USSR'!T94/'Aggregate Indicators'!C94</f>
        <v>2.543985764615568</v>
      </c>
    </row>
    <row r="95" spans="1:9" ht="12.75">
      <c r="A95" s="14">
        <v>1985</v>
      </c>
      <c r="B95" s="12">
        <v>277811.571</v>
      </c>
      <c r="C95" s="12">
        <v>1863687</v>
      </c>
      <c r="D95" s="12"/>
      <c r="H95" s="7">
        <f>'Material flow data USSR'!T95/B95</f>
        <v>17.187543847254897</v>
      </c>
      <c r="I95" s="7">
        <f>'Material flow data USSR'!T95/'Aggregate Indicators'!C95</f>
        <v>2.562071076225389</v>
      </c>
    </row>
    <row r="96" spans="1:9" ht="12.75">
      <c r="A96" s="14">
        <v>1986</v>
      </c>
      <c r="B96" s="12">
        <v>280296.143</v>
      </c>
      <c r="C96" s="12">
        <v>1940363</v>
      </c>
      <c r="D96" s="12"/>
      <c r="H96" s="7">
        <f>'Material flow data USSR'!T96/B96</f>
        <v>17.22819713708447</v>
      </c>
      <c r="I96" s="7">
        <f>'Material flow data USSR'!T96/'Aggregate Indicators'!C96</f>
        <v>2.4887081480982784</v>
      </c>
    </row>
    <row r="97" spans="1:9" ht="12.75">
      <c r="A97" s="14">
        <v>1987</v>
      </c>
      <c r="B97" s="12">
        <v>282718.129</v>
      </c>
      <c r="C97" s="12">
        <v>1965457</v>
      </c>
      <c r="D97" s="12"/>
      <c r="H97" s="7">
        <f>'Material flow data USSR'!T97/B97</f>
        <v>17.425438295479402</v>
      </c>
      <c r="I97" s="7">
        <f>'Material flow data USSR'!T97/'Aggregate Indicators'!C97</f>
        <v>2.5065352800406653</v>
      </c>
    </row>
    <row r="98" spans="1:9" ht="12.75">
      <c r="A98" s="14">
        <v>1988</v>
      </c>
      <c r="B98" s="12">
        <v>285020.39999999997</v>
      </c>
      <c r="C98" s="12">
        <v>2007280</v>
      </c>
      <c r="D98" s="12"/>
      <c r="H98" s="7">
        <f>'Material flow data USSR'!T98/B98</f>
        <v>17.503072237921973</v>
      </c>
      <c r="I98" s="7">
        <f>'Material flow data USSR'!T98/'Aggregate Indicators'!C98</f>
        <v>2.485319761309541</v>
      </c>
    </row>
    <row r="99" spans="1:9" ht="12.75">
      <c r="A99" s="14">
        <v>1989</v>
      </c>
      <c r="B99" s="12">
        <v>286461.83499999996</v>
      </c>
      <c r="C99" s="12">
        <v>2037253</v>
      </c>
      <c r="D99" s="12"/>
      <c r="H99" s="7">
        <f>'Material flow data USSR'!T99/B99</f>
        <v>17.564479817079672</v>
      </c>
      <c r="I99" s="7">
        <f>'Material flow data USSR'!T99/'Aggregate Indicators'!C99</f>
        <v>2.46977332674003</v>
      </c>
    </row>
    <row r="100" spans="1:9" ht="12.75">
      <c r="A100" s="14">
        <v>1990</v>
      </c>
      <c r="B100" s="12">
        <v>288361.468</v>
      </c>
      <c r="C100" s="12">
        <v>1987994.986211785</v>
      </c>
      <c r="D100" s="12"/>
      <c r="H100" s="7">
        <f>'Material flow data USSR'!T100/B100</f>
        <v>16.669483234898777</v>
      </c>
      <c r="I100" s="7">
        <f>'Material flow data USSR'!T100/'Aggregate Indicators'!C100</f>
        <v>2.4179319815974214</v>
      </c>
    </row>
    <row r="101" spans="1:9" ht="12.75">
      <c r="A101" s="14">
        <v>1991</v>
      </c>
      <c r="B101" s="12">
        <v>289949.418</v>
      </c>
      <c r="C101" s="12">
        <v>1862291.534</v>
      </c>
      <c r="D101" s="12"/>
      <c r="H101" s="7">
        <f>'Material flow data USSR'!T101/B101</f>
        <v>15.748196169818073</v>
      </c>
      <c r="I101" s="7">
        <f>'Material flow data USSR'!T101/'Aggregate Indicators'!C101</f>
        <v>2.4519148751006345</v>
      </c>
    </row>
    <row r="102" spans="1:12" ht="12.75">
      <c r="A102" s="14">
        <v>1992</v>
      </c>
      <c r="B102" s="12">
        <v>290950.08999999997</v>
      </c>
      <c r="C102" s="12">
        <v>1592461.4045910002</v>
      </c>
      <c r="D102" s="12"/>
      <c r="E102" s="12">
        <v>148400</v>
      </c>
      <c r="F102" s="12">
        <v>934932.24</v>
      </c>
      <c r="G102" s="12"/>
      <c r="H102" s="7">
        <f>'Material flow data USSR'!T102/B102</f>
        <v>14.217275823188059</v>
      </c>
      <c r="I102" s="7">
        <f>'Material flow data USSR'!T102/'Aggregate Indicators'!C102</f>
        <v>2.5975622821287727</v>
      </c>
      <c r="K102" s="7">
        <f>'Material flow data RF'!AB10/'Aggregate Indicators'!E102</f>
        <v>16.794027003382897</v>
      </c>
      <c r="L102" s="7">
        <f>'Material flow data RF'!AB10/'Aggregate Indicators'!F102</f>
        <v>2.665683672756886</v>
      </c>
    </row>
    <row r="103" spans="1:12" ht="12.75">
      <c r="A103" s="14">
        <v>1993</v>
      </c>
      <c r="B103" s="12">
        <v>291212.27400000003</v>
      </c>
      <c r="C103" s="12">
        <v>1436100.870391917</v>
      </c>
      <c r="D103" s="12"/>
      <c r="E103" s="12">
        <v>148390</v>
      </c>
      <c r="F103" s="12">
        <v>853593.1351199999</v>
      </c>
      <c r="G103" s="12"/>
      <c r="H103" s="7">
        <f>'Material flow data USSR'!T103/B103</f>
        <v>12.812562307794423</v>
      </c>
      <c r="I103" s="7">
        <f>'Material flow data USSR'!T103/'Aggregate Indicators'!C103</f>
        <v>2.5981290606705443</v>
      </c>
      <c r="K103" s="7">
        <f>'Material flow data RF'!AB11/'Aggregate Indicators'!E103</f>
        <v>15.057388825175678</v>
      </c>
      <c r="L103" s="7">
        <f>'Material flow data RF'!AB11/'Aggregate Indicators'!F103</f>
        <v>2.6176006294306795</v>
      </c>
    </row>
    <row r="104" spans="1:12" ht="12.75">
      <c r="A104" s="14">
        <v>1994</v>
      </c>
      <c r="B104" s="12">
        <v>291051.564</v>
      </c>
      <c r="C104" s="12">
        <v>1237463.1309607604</v>
      </c>
      <c r="D104" s="12"/>
      <c r="E104" s="12">
        <v>148442</v>
      </c>
      <c r="F104" s="12">
        <v>745186.8069597599</v>
      </c>
      <c r="G104" s="12"/>
      <c r="H104" s="7">
        <f>'Material flow data USSR'!T104/B104</f>
        <v>10.577943754924895</v>
      </c>
      <c r="I104" s="7">
        <f>'Material flow data USSR'!T104/'Aggregate Indicators'!C104</f>
        <v>2.487934385071024</v>
      </c>
      <c r="K104" s="7">
        <f>'Material flow data RF'!AB12/'Aggregate Indicators'!E104</f>
        <v>12.654267146471396</v>
      </c>
      <c r="L104" s="7">
        <f>'Material flow data RF'!AB12/'Aggregate Indicators'!F104</f>
        <v>2.52074339777991</v>
      </c>
    </row>
    <row r="105" spans="1:12" ht="12.75">
      <c r="A105" s="14">
        <v>1995</v>
      </c>
      <c r="B105" s="12">
        <v>290854.767</v>
      </c>
      <c r="C105" s="12">
        <v>1171750.988295357</v>
      </c>
      <c r="D105" s="12"/>
      <c r="E105" s="12">
        <v>148490</v>
      </c>
      <c r="F105" s="12">
        <v>714634.1478744099</v>
      </c>
      <c r="G105" s="12"/>
      <c r="H105" s="7">
        <f>'Material flow data USSR'!T105/B105</f>
        <v>9.780423818105843</v>
      </c>
      <c r="I105" s="7">
        <f>'Material flow data USSR'!T105/'Aggregate Indicators'!C105</f>
        <v>2.4277196428183268</v>
      </c>
      <c r="K105" s="7">
        <f>'Material flow data RF'!AB13/'Aggregate Indicators'!E105</f>
        <v>12.146963715301016</v>
      </c>
      <c r="L105" s="7">
        <f>'Material flow data RF'!AB13/'Aggregate Indicators'!F105</f>
        <v>2.52395249716227</v>
      </c>
    </row>
    <row r="106" spans="1:12" ht="12.75">
      <c r="A106" s="14">
        <v>1996</v>
      </c>
      <c r="B106" s="12">
        <v>290625.19</v>
      </c>
      <c r="C106" s="12">
        <v>1137738.988252269</v>
      </c>
      <c r="D106" s="12"/>
      <c r="E106" s="12">
        <v>148312</v>
      </c>
      <c r="F106" s="12">
        <v>688907.3185509312</v>
      </c>
      <c r="G106" s="12"/>
      <c r="H106" s="7">
        <f>'Material flow data USSR'!T106/B106</f>
        <v>8.728897887679283</v>
      </c>
      <c r="I106" s="7">
        <f>'Material flow data USSR'!T106/'Aggregate Indicators'!C106</f>
        <v>2.2297184444688303</v>
      </c>
      <c r="K106" s="7">
        <f>'Material flow data RF'!AB14/'Aggregate Indicators'!E106</f>
        <v>10.801479233290227</v>
      </c>
      <c r="L106" s="7">
        <f>'Material flow data RF'!AB14/'Aggregate Indicators'!F106</f>
        <v>2.3254056749134455</v>
      </c>
    </row>
    <row r="107" spans="1:12" ht="12.75">
      <c r="A107" s="14">
        <v>1997</v>
      </c>
      <c r="B107" s="12">
        <v>290281.094</v>
      </c>
      <c r="C107" s="12">
        <v>1160596.5393829464</v>
      </c>
      <c r="D107" s="12"/>
      <c r="E107" s="12">
        <v>148067</v>
      </c>
      <c r="F107" s="12">
        <v>698552.0210106443</v>
      </c>
      <c r="G107" s="12"/>
      <c r="H107" s="7">
        <f>'Material flow data USSR'!T107/B107</f>
        <v>8.647254943839258</v>
      </c>
      <c r="I107" s="7">
        <f>'Material flow data USSR'!T107/'Aggregate Indicators'!C107</f>
        <v>2.1627969238380893</v>
      </c>
      <c r="K107" s="7">
        <f>'Material flow data RF'!AB15/'Aggregate Indicators'!E107</f>
        <v>10.421516210763722</v>
      </c>
      <c r="L107" s="7">
        <f>'Material flow data RF'!AB15/'Aggregate Indicators'!F107</f>
        <v>2.208973124931578</v>
      </c>
    </row>
    <row r="108" spans="1:12" ht="12.75">
      <c r="A108" s="14">
        <v>1998</v>
      </c>
      <c r="B108" s="12">
        <v>289918.746</v>
      </c>
      <c r="C108" s="12">
        <v>1133780.990661473</v>
      </c>
      <c r="D108" s="12"/>
      <c r="E108" s="12">
        <v>147813</v>
      </c>
      <c r="F108" s="12">
        <v>661528.7638970801</v>
      </c>
      <c r="G108" s="12"/>
      <c r="H108" s="7">
        <f>'Material flow data USSR'!T108/B108</f>
        <v>8.197984148121433</v>
      </c>
      <c r="I108" s="7">
        <f>'Material flow data USSR'!T108/'Aggregate Indicators'!C108</f>
        <v>2.096303698445849</v>
      </c>
      <c r="K108" s="7">
        <f>'Material flow data RF'!AB16/'Aggregate Indicators'!E108</f>
        <v>9.912837982566979</v>
      </c>
      <c r="L108" s="7">
        <f>'Material flow data RF'!AB16/'Aggregate Indicators'!F108</f>
        <v>2.2149396982912357</v>
      </c>
    </row>
    <row r="109" spans="1:12" ht="12.75">
      <c r="A109" s="14">
        <v>1999</v>
      </c>
      <c r="B109" s="12">
        <v>289399.596</v>
      </c>
      <c r="C109" s="12">
        <v>1187238.9340967308</v>
      </c>
      <c r="D109" s="12"/>
      <c r="E109" s="12">
        <v>147352</v>
      </c>
      <c r="F109" s="12">
        <v>703866.6047864932</v>
      </c>
      <c r="G109" s="12"/>
      <c r="H109" s="7">
        <f>'Material flow data USSR'!T109/B109</f>
        <v>8.46102793665149</v>
      </c>
      <c r="I109" s="7">
        <f>'Material flow data USSR'!T109/'Aggregate Indicators'!C109</f>
        <v>2.0624475800859754</v>
      </c>
      <c r="K109" s="7">
        <f>'Material flow data RF'!AB17/'Aggregate Indicators'!E109</f>
        <v>10.19350223394045</v>
      </c>
      <c r="L109" s="7">
        <f>'Material flow data RF'!AB17/'Aggregate Indicators'!F109</f>
        <v>2.133973868004735</v>
      </c>
    </row>
    <row r="110" spans="1:12" ht="12.75">
      <c r="A110" s="14">
        <v>2000</v>
      </c>
      <c r="B110" s="12">
        <v>288719.359</v>
      </c>
      <c r="C110" s="12">
        <v>1287576.3456998407</v>
      </c>
      <c r="D110" s="12"/>
      <c r="E110" s="12">
        <v>146710</v>
      </c>
      <c r="F110" s="12">
        <v>774253.2652651427</v>
      </c>
      <c r="G110" s="12"/>
      <c r="H110" s="7">
        <f>'Material flow data USSR'!T110/B110</f>
        <v>8.698848695815443</v>
      </c>
      <c r="I110" s="7">
        <f>'Material flow data USSR'!T110/'Aggregate Indicators'!C110</f>
        <v>1.9505841559466692</v>
      </c>
      <c r="K110" s="7">
        <f>'Material flow data RF'!AB18/'Aggregate Indicators'!E110</f>
        <v>10.713301395758105</v>
      </c>
      <c r="L110" s="7">
        <f>'Material flow data RF'!AB18/'Aggregate Indicators'!F110</f>
        <v>2.0300184943145534</v>
      </c>
    </row>
    <row r="111" spans="1:12" ht="12.75">
      <c r="A111" s="14">
        <v>2001</v>
      </c>
      <c r="B111" s="12">
        <v>287980.295</v>
      </c>
      <c r="C111" s="12">
        <v>1367978.7693912017</v>
      </c>
      <c r="D111" s="12"/>
      <c r="E111" s="12">
        <v>145990</v>
      </c>
      <c r="F111" s="12">
        <v>813740.1817936649</v>
      </c>
      <c r="G111" s="12"/>
      <c r="H111" s="7">
        <f>'Material flow data USSR'!T111/B111</f>
        <v>9.355982950173766</v>
      </c>
      <c r="I111" s="7">
        <f>'Material flow data USSR'!T111/'Aggregate Indicators'!C111</f>
        <v>1.96957642201208</v>
      </c>
      <c r="K111" s="7">
        <f>'Material flow data RF'!AB19/'Aggregate Indicators'!E111</f>
        <v>11.00461957193138</v>
      </c>
      <c r="L111" s="7">
        <f>'Material flow data RF'!AB19/'Aggregate Indicators'!F111</f>
        <v>1.9742965227119986</v>
      </c>
    </row>
    <row r="112" spans="1:12" ht="12.75">
      <c r="A112" s="14">
        <v>2002</v>
      </c>
      <c r="B112" s="12">
        <v>287189.122</v>
      </c>
      <c r="C112" s="12">
        <v>1441722.2231117727</v>
      </c>
      <c r="D112" s="12"/>
      <c r="E112" s="12">
        <v>145163</v>
      </c>
      <c r="F112" s="12">
        <v>851985.9703379673</v>
      </c>
      <c r="G112" s="12"/>
      <c r="H112" s="7">
        <f>'Material flow data USSR'!T112/B112</f>
        <v>9.560877203339087</v>
      </c>
      <c r="I112" s="7">
        <f>'Material flow data USSR'!T112/'Aggregate Indicators'!C112</f>
        <v>1.9045138415431744</v>
      </c>
      <c r="K112" s="7">
        <f>'Material flow data RF'!AB20/'Aggregate Indicators'!E112</f>
        <v>11.265495278166847</v>
      </c>
      <c r="L112" s="7">
        <f>'Material flow data RF'!AB20/'Aggregate Indicators'!F112</f>
        <v>1.9194366433238652</v>
      </c>
    </row>
    <row r="113" spans="1:12" ht="12.75">
      <c r="A113" s="14">
        <v>2003</v>
      </c>
      <c r="B113" s="12">
        <v>286409.123</v>
      </c>
      <c r="C113" s="12">
        <v>1552231.2062312537</v>
      </c>
      <c r="D113" s="12"/>
      <c r="E113" s="12">
        <v>144308</v>
      </c>
      <c r="F113" s="12">
        <v>914180.9461726388</v>
      </c>
      <c r="G113" s="12"/>
      <c r="H113" s="7">
        <f>'Material flow data USSR'!T113/B113</f>
        <v>9.938544166391415</v>
      </c>
      <c r="I113" s="7">
        <f>'Material flow data USSR'!T113/'Aggregate Indicators'!C113</f>
        <v>1.8338052393007085</v>
      </c>
      <c r="K113" s="7">
        <f>'Material flow data RF'!AB21/'Aggregate Indicators'!E113</f>
        <v>11.842666056177208</v>
      </c>
      <c r="L113" s="7">
        <f>'Material flow data RF'!AB21/'Aggregate Indicators'!F113</f>
        <v>1.8694236194593423</v>
      </c>
    </row>
    <row r="114" spans="1:12" ht="12.75">
      <c r="A114" s="14">
        <v>2004</v>
      </c>
      <c r="B114" s="12">
        <v>285713.25399999996</v>
      </c>
      <c r="C114" s="12">
        <v>1682688</v>
      </c>
      <c r="D114" s="12"/>
      <c r="E114" s="12">
        <v>143507</v>
      </c>
      <c r="F114" s="12">
        <v>980002</v>
      </c>
      <c r="G114" s="12"/>
      <c r="H114" s="7">
        <f>'Material flow data USSR'!T114/B114</f>
        <v>10.562065476736986</v>
      </c>
      <c r="I114" s="7">
        <f>'Material flow data USSR'!T114/'Aggregate Indicators'!C114</f>
        <v>1.7933937226149976</v>
      </c>
      <c r="K114" s="7">
        <f>'Material flow data RF'!AB22/'Aggregate Indicators'!E114</f>
        <v>12.448797431683339</v>
      </c>
      <c r="L114" s="7">
        <f>'Material flow data RF'!AB22/'Aggregate Indicators'!F114</f>
        <v>1.822944823611157</v>
      </c>
    </row>
    <row r="115" spans="1:12" ht="12.75">
      <c r="A115" s="14">
        <v>2005</v>
      </c>
      <c r="B115" s="12">
        <v>285131.177</v>
      </c>
      <c r="C115" s="12">
        <v>1800686</v>
      </c>
      <c r="D115" s="12"/>
      <c r="E115" s="12">
        <v>142776</v>
      </c>
      <c r="F115" s="12">
        <v>1042722</v>
      </c>
      <c r="G115" s="12"/>
      <c r="H115" s="7">
        <f>'Material flow data USSR'!T115/B115</f>
        <v>10.818676940059017</v>
      </c>
      <c r="I115" s="7">
        <f>'Material flow data USSR'!T115/'Aggregate Indicators'!C115</f>
        <v>1.713092726606297</v>
      </c>
      <c r="K115" s="7">
        <f>'Material flow data RF'!AB23/'Aggregate Indicators'!E115</f>
        <v>12.696027484774284</v>
      </c>
      <c r="L115" s="7">
        <f>'Material flow data RF'!AB23/'Aggregate Indicators'!F115</f>
        <v>1.738419272026612</v>
      </c>
    </row>
    <row r="116" spans="1:12" ht="12.75">
      <c r="A116" s="14">
        <v>2006</v>
      </c>
      <c r="B116" s="12">
        <v>284598.961</v>
      </c>
      <c r="C116" s="12">
        <v>1955941</v>
      </c>
      <c r="D116" s="12"/>
      <c r="E116" s="12">
        <v>142069</v>
      </c>
      <c r="F116" s="12">
        <v>1123012</v>
      </c>
      <c r="G116" s="12"/>
      <c r="H116" s="7">
        <f>'Material flow data USSR'!T116/B116</f>
        <v>11.511944795744181</v>
      </c>
      <c r="I116" s="7">
        <f>'Material flow data USSR'!T116/'Aggregate Indicators'!C116</f>
        <v>1.6750441490608108</v>
      </c>
      <c r="K116" s="7">
        <f>'Material flow data RF'!AB24/'Aggregate Indicators'!E116</f>
        <v>13.517366514965483</v>
      </c>
      <c r="L116" s="7">
        <f>'Material flow data RF'!AB24/'Aggregate Indicators'!F116</f>
        <v>1.7100429411392142</v>
      </c>
    </row>
    <row r="117" spans="1:12" ht="12.75">
      <c r="A117" s="14">
        <v>2007</v>
      </c>
      <c r="B117" s="12">
        <v>284119.892</v>
      </c>
      <c r="C117" s="12">
        <v>2127937</v>
      </c>
      <c r="D117" s="12"/>
      <c r="E117" s="12">
        <v>141378</v>
      </c>
      <c r="F117" s="12">
        <v>1213976</v>
      </c>
      <c r="G117" s="12"/>
      <c r="H117" s="7">
        <f>'Material flow data USSR'!T117/B117</f>
        <v>12.243884137391666</v>
      </c>
      <c r="I117" s="7">
        <f>'Material flow data USSR'!T117/'Aggregate Indicators'!C117</f>
        <v>1.6347904279009355</v>
      </c>
      <c r="K117" s="7">
        <f>'Material flow data RF'!AB25/'Aggregate Indicators'!E117</f>
        <v>14.278547504898171</v>
      </c>
      <c r="L117" s="7">
        <f>'Material flow data RF'!AB25/'Aggregate Indicators'!F117</f>
        <v>1.6628602947236961</v>
      </c>
    </row>
    <row r="118" spans="1:12" ht="12.75">
      <c r="A118" s="14">
        <v>2008</v>
      </c>
      <c r="B118" s="12">
        <v>283685.06200000003</v>
      </c>
      <c r="C118" s="12">
        <v>2242206</v>
      </c>
      <c r="D118" s="12"/>
      <c r="E118" s="12">
        <v>140702</v>
      </c>
      <c r="F118" s="12">
        <v>1281959</v>
      </c>
      <c r="G118" s="12"/>
      <c r="H118" s="7">
        <f>'Material flow data USSR'!T118/B118</f>
        <v>12.85111680509259</v>
      </c>
      <c r="I118" s="7">
        <f>'Material flow data USSR'!T118/'Aggregate Indicators'!C118</f>
        <v>1.625929940256129</v>
      </c>
      <c r="K118" s="7">
        <f>'Material flow data RF'!AB26/'Aggregate Indicators'!E118</f>
        <v>14.881189818836184</v>
      </c>
      <c r="L118" s="7">
        <f>'Material flow data RF'!AB26/'Aggregate Indicators'!F118</f>
        <v>1.6332918368605305</v>
      </c>
    </row>
    <row r="119" spans="1:12" ht="12.75">
      <c r="A119" s="14">
        <v>2009</v>
      </c>
      <c r="B119" s="12">
        <v>283290</v>
      </c>
      <c r="C119" s="12"/>
      <c r="D119" s="12"/>
      <c r="E119" s="12">
        <v>140041</v>
      </c>
      <c r="F119" s="12">
        <v>1166291.2318241922</v>
      </c>
      <c r="G119" s="12"/>
      <c r="H119" s="7"/>
      <c r="I119" s="7"/>
      <c r="K119" s="7">
        <f>'Material flow data RF'!AB27/'Aggregate Indicators'!E119</f>
        <v>12.517379408157447</v>
      </c>
      <c r="L119" s="7">
        <f>'Material flow data RF'!AB27/'Aggregate Indicators'!F119</f>
        <v>1.503009095726459</v>
      </c>
    </row>
    <row r="120" spans="1:12" ht="12.75">
      <c r="A120" s="14">
        <v>2010</v>
      </c>
      <c r="B120" s="12"/>
      <c r="C120" s="12"/>
      <c r="D120" s="12"/>
      <c r="E120" s="12">
        <v>139380</v>
      </c>
      <c r="F120" s="12">
        <v>1207061.4286426932</v>
      </c>
      <c r="G120" s="12"/>
      <c r="H120" s="7"/>
      <c r="I120" s="7"/>
      <c r="K120" s="7">
        <f>'Material flow data RF'!AB28/'Aggregate Indicators'!E120</f>
        <v>12.740624077242007</v>
      </c>
      <c r="L120" s="7">
        <f>'Material flow data RF'!AB28/'Aggregate Indicators'!F120</f>
        <v>1.471166372934984</v>
      </c>
    </row>
    <row r="121" spans="1:9" ht="12.75">
      <c r="A121" s="14"/>
      <c r="B121" s="12"/>
      <c r="C121" s="12"/>
      <c r="D121" s="12"/>
      <c r="H121" s="7"/>
      <c r="I121" s="7"/>
    </row>
    <row r="122" spans="1:9" ht="12.75">
      <c r="A122" s="14"/>
      <c r="B122" s="12"/>
      <c r="C122" s="12"/>
      <c r="D122" s="12"/>
      <c r="H122" s="7"/>
      <c r="I122" s="7"/>
    </row>
    <row r="123" spans="1:9" ht="12.75">
      <c r="A123" s="14"/>
      <c r="B123" s="12"/>
      <c r="C123" s="12"/>
      <c r="D123" s="12"/>
      <c r="H123" s="7"/>
      <c r="I123" s="7"/>
    </row>
    <row r="124" spans="1:9" ht="12.75">
      <c r="A124" s="14"/>
      <c r="B124" s="12"/>
      <c r="C124" s="12"/>
      <c r="D124" s="12"/>
      <c r="H124" s="7"/>
      <c r="I124" s="7"/>
    </row>
    <row r="125" spans="1:9" ht="12.75">
      <c r="A125" s="14"/>
      <c r="B125" s="12"/>
      <c r="C125" s="12"/>
      <c r="D125" s="12"/>
      <c r="H125" s="7"/>
      <c r="I125" s="7"/>
    </row>
    <row r="126" spans="1:9" ht="12.75">
      <c r="A126" s="14"/>
      <c r="B126" s="12"/>
      <c r="C126" s="12"/>
      <c r="D126" s="12"/>
      <c r="H126" s="7"/>
      <c r="I126" s="7"/>
    </row>
    <row r="127" spans="1:9" ht="12.75">
      <c r="A127" s="14"/>
      <c r="B127" s="12"/>
      <c r="C127" s="12"/>
      <c r="D127" s="12"/>
      <c r="H127" s="7"/>
      <c r="I127" s="7"/>
    </row>
    <row r="128" spans="1:9" ht="12.75">
      <c r="A128" s="14"/>
      <c r="B128" s="12"/>
      <c r="C128" s="12"/>
      <c r="D128" s="12"/>
      <c r="H128" s="7"/>
      <c r="I128" s="7"/>
    </row>
    <row r="129" spans="1:9" ht="12.75">
      <c r="A129" s="14"/>
      <c r="B129" s="12"/>
      <c r="C129" s="12"/>
      <c r="D129" s="12"/>
      <c r="H129" s="7"/>
      <c r="I129" s="7"/>
    </row>
    <row r="130" spans="1:9" ht="12.75">
      <c r="A130" s="14"/>
      <c r="B130" s="12"/>
      <c r="C130" s="12"/>
      <c r="D130" s="12"/>
      <c r="H130" s="7"/>
      <c r="I130" s="7"/>
    </row>
    <row r="131" spans="1:9" ht="12.75">
      <c r="A131" s="14"/>
      <c r="B131" s="12"/>
      <c r="C131" s="12"/>
      <c r="D131" s="12"/>
      <c r="H131" s="7"/>
      <c r="I131" s="7"/>
    </row>
    <row r="132" spans="1:9" ht="12.75">
      <c r="A132" s="14"/>
      <c r="B132" s="12"/>
      <c r="C132" s="12"/>
      <c r="D132" s="12"/>
      <c r="H132" s="7"/>
      <c r="I132" s="7"/>
    </row>
    <row r="133" spans="1:9" ht="12.75">
      <c r="A133" s="14"/>
      <c r="B133" s="12"/>
      <c r="C133" s="12"/>
      <c r="D133" s="12"/>
      <c r="H133" s="7"/>
      <c r="I133" s="7"/>
    </row>
    <row r="134" spans="1:9" ht="12.75">
      <c r="A134" s="14"/>
      <c r="B134" s="12"/>
      <c r="C134" s="12"/>
      <c r="D134" s="12"/>
      <c r="H134" s="7"/>
      <c r="I134" s="7"/>
    </row>
    <row r="135" spans="1:9" ht="12.75">
      <c r="A135" s="14"/>
      <c r="B135" s="12"/>
      <c r="C135" s="12"/>
      <c r="D135" s="12"/>
      <c r="H135" s="7"/>
      <c r="I135" s="7"/>
    </row>
    <row r="136" spans="1:9" ht="12.75">
      <c r="A136" s="14"/>
      <c r="B136" s="12"/>
      <c r="C136" s="12"/>
      <c r="D136" s="12"/>
      <c r="H136" s="7"/>
      <c r="I136" s="7"/>
    </row>
    <row r="137" spans="1:9" ht="12.75">
      <c r="A137" s="14"/>
      <c r="B137" s="12"/>
      <c r="C137" s="12"/>
      <c r="D137" s="12"/>
      <c r="H137" s="7"/>
      <c r="I137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19"/>
  <sheetViews>
    <sheetView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V19" sqref="V19"/>
    </sheetView>
  </sheetViews>
  <sheetFormatPr defaultColWidth="11.421875" defaultRowHeight="12.75"/>
  <cols>
    <col min="3" max="7" width="11.57421875" style="7" customWidth="1"/>
    <col min="8" max="8" width="11.7109375" style="7" bestFit="1" customWidth="1"/>
    <col min="9" max="9" width="13.00390625" style="7" bestFit="1" customWidth="1"/>
    <col min="10" max="11" width="11.7109375" style="7" bestFit="1" customWidth="1"/>
  </cols>
  <sheetData>
    <row r="1" ht="15.75">
      <c r="A1" s="32" t="s">
        <v>59</v>
      </c>
    </row>
    <row r="2" ht="12.75">
      <c r="A2" s="36" t="s">
        <v>71</v>
      </c>
    </row>
    <row r="3" ht="12.75">
      <c r="A3" s="36" t="s">
        <v>69</v>
      </c>
    </row>
    <row r="4" ht="12.75">
      <c r="A4" s="36" t="s">
        <v>68</v>
      </c>
    </row>
    <row r="5" ht="12.75">
      <c r="A5" s="36" t="s">
        <v>67</v>
      </c>
    </row>
    <row r="7" spans="3:21" ht="12.75">
      <c r="C7" s="33" t="s">
        <v>56</v>
      </c>
      <c r="D7" s="33"/>
      <c r="E7" s="33"/>
      <c r="F7" s="33"/>
      <c r="H7" s="33" t="s">
        <v>57</v>
      </c>
      <c r="I7" s="33"/>
      <c r="J7" s="33"/>
      <c r="K7" s="33"/>
      <c r="M7" s="34" t="s">
        <v>70</v>
      </c>
      <c r="N7" s="34"/>
      <c r="O7" s="34"/>
      <c r="P7" s="34"/>
      <c r="R7" s="34" t="s">
        <v>77</v>
      </c>
      <c r="S7" s="34"/>
      <c r="T7" s="34"/>
      <c r="U7" s="34"/>
    </row>
    <row r="8" spans="3:21" ht="12.75">
      <c r="C8" s="33" t="s">
        <v>47</v>
      </c>
      <c r="D8" s="33" t="s">
        <v>47</v>
      </c>
      <c r="E8" s="33" t="s">
        <v>47</v>
      </c>
      <c r="F8" s="33" t="s">
        <v>47</v>
      </c>
      <c r="H8" s="33" t="s">
        <v>58</v>
      </c>
      <c r="I8" s="33" t="s">
        <v>58</v>
      </c>
      <c r="J8" s="33" t="s">
        <v>58</v>
      </c>
      <c r="K8" s="33" t="s">
        <v>58</v>
      </c>
      <c r="M8" s="33" t="s">
        <v>75</v>
      </c>
      <c r="N8" s="34"/>
      <c r="O8" s="34"/>
      <c r="P8" s="34"/>
      <c r="R8" s="34" t="s">
        <v>76</v>
      </c>
      <c r="S8" s="34"/>
      <c r="T8" s="34"/>
      <c r="U8" s="34"/>
    </row>
    <row r="9" spans="3:21" ht="12.75">
      <c r="C9" s="33" t="s">
        <v>48</v>
      </c>
      <c r="D9" s="33" t="s">
        <v>49</v>
      </c>
      <c r="E9" s="33" t="s">
        <v>50</v>
      </c>
      <c r="F9" s="33" t="s">
        <v>51</v>
      </c>
      <c r="H9" s="33" t="s">
        <v>48</v>
      </c>
      <c r="I9" s="33" t="s">
        <v>49</v>
      </c>
      <c r="J9" s="33" t="s">
        <v>50</v>
      </c>
      <c r="K9" s="33" t="s">
        <v>51</v>
      </c>
      <c r="M9" s="33" t="s">
        <v>48</v>
      </c>
      <c r="N9" s="33" t="s">
        <v>49</v>
      </c>
      <c r="O9" s="33" t="s">
        <v>50</v>
      </c>
      <c r="P9" s="33" t="s">
        <v>51</v>
      </c>
      <c r="R9" s="33" t="s">
        <v>48</v>
      </c>
      <c r="S9" s="33" t="s">
        <v>49</v>
      </c>
      <c r="T9" s="33" t="s">
        <v>50</v>
      </c>
      <c r="U9" s="33" t="s">
        <v>51</v>
      </c>
    </row>
    <row r="10" spans="2:21" ht="12.75">
      <c r="B10">
        <v>1900</v>
      </c>
      <c r="C10" s="7">
        <v>9.069944087503943</v>
      </c>
      <c r="D10" s="7">
        <v>15.40954425568209</v>
      </c>
      <c r="E10" s="7">
        <v>1.5615889393077678</v>
      </c>
      <c r="F10" s="7">
        <v>3.8078011240369425</v>
      </c>
      <c r="H10" s="31">
        <v>0.6601056416197397</v>
      </c>
      <c r="I10" s="31">
        <v>0.35935879912655516</v>
      </c>
      <c r="J10" s="31">
        <v>0.26344156578050354</v>
      </c>
      <c r="K10" s="31">
        <v>0.1496422693500585</v>
      </c>
      <c r="M10" s="7">
        <v>0.4952416653530752</v>
      </c>
      <c r="N10" s="7">
        <v>0.26650716215203846</v>
      </c>
      <c r="O10" s="7">
        <v>0.7554766454524983</v>
      </c>
      <c r="P10" s="7">
        <v>0.2906366199332444</v>
      </c>
      <c r="R10" s="7">
        <v>1.3328960138059611</v>
      </c>
      <c r="S10" s="7">
        <v>1.348402032518534</v>
      </c>
      <c r="T10" s="7">
        <v>0.3487090797131304</v>
      </c>
      <c r="U10" s="7">
        <v>0.5148775449715507</v>
      </c>
    </row>
    <row r="11" spans="2:21" ht="12.75">
      <c r="B11">
        <v>1901</v>
      </c>
      <c r="C11" s="7">
        <v>8.79631209109962</v>
      </c>
      <c r="D11" s="7">
        <v>14.798447732559614</v>
      </c>
      <c r="E11" s="7">
        <v>1.661325073584525</v>
      </c>
      <c r="F11" s="7">
        <v>3.6187155066943895</v>
      </c>
      <c r="H11" s="31">
        <v>0.6543711645417027</v>
      </c>
      <c r="I11" s="31">
        <v>0.3967795875205576</v>
      </c>
      <c r="J11" s="31">
        <v>0.27367029536462595</v>
      </c>
      <c r="K11" s="31">
        <v>0.15492298360429027</v>
      </c>
      <c r="M11" s="7">
        <v>0.5059390250807132</v>
      </c>
      <c r="N11" s="7">
        <v>0.30282595679056623</v>
      </c>
      <c r="O11" s="7">
        <v>0.7263032202903718</v>
      </c>
      <c r="P11" s="7">
        <v>0.3127218386988875</v>
      </c>
      <c r="R11" s="7">
        <v>1.2933795024752437</v>
      </c>
      <c r="S11" s="7">
        <v>1.3102562003790494</v>
      </c>
      <c r="T11" s="7">
        <v>0.37679895630259524</v>
      </c>
      <c r="U11" s="7">
        <v>0.49540186975384853</v>
      </c>
    </row>
    <row r="12" spans="2:21" ht="12.75">
      <c r="B12">
        <v>1902</v>
      </c>
      <c r="C12" s="7">
        <v>9.072408341876415</v>
      </c>
      <c r="D12" s="7">
        <v>16.339380085195412</v>
      </c>
      <c r="E12" s="7">
        <v>1.5166501934774372</v>
      </c>
      <c r="F12" s="7">
        <v>3.820176519221134</v>
      </c>
      <c r="H12" s="31">
        <v>0.6531197582417314</v>
      </c>
      <c r="I12" s="31">
        <v>0.3815758511043223</v>
      </c>
      <c r="J12" s="31">
        <v>0.27649809294047395</v>
      </c>
      <c r="K12" s="31">
        <v>0.14266670252346175</v>
      </c>
      <c r="M12" s="7">
        <v>0.49879598798037394</v>
      </c>
      <c r="N12" s="7">
        <v>0.2715964627919542</v>
      </c>
      <c r="O12" s="7">
        <v>0.7444975454881929</v>
      </c>
      <c r="P12" s="7">
        <v>0.3211802139209294</v>
      </c>
      <c r="R12" s="7">
        <v>1.3093925652574208</v>
      </c>
      <c r="S12" s="7">
        <v>1.4049367476358243</v>
      </c>
      <c r="T12" s="7">
        <v>0.37138885764783086</v>
      </c>
      <c r="U12" s="7">
        <v>0.44419517871852643</v>
      </c>
    </row>
    <row r="13" spans="2:21" ht="12.75">
      <c r="B13">
        <v>1903</v>
      </c>
      <c r="C13" s="7">
        <v>8.806828005831845</v>
      </c>
      <c r="D13" s="7">
        <v>16.415932371012445</v>
      </c>
      <c r="E13" s="7">
        <v>1.6142879183022487</v>
      </c>
      <c r="F13" s="7">
        <v>3.659137147723288</v>
      </c>
      <c r="H13" s="31">
        <v>0.6685664884651573</v>
      </c>
      <c r="I13" s="31">
        <v>0.41331197833709504</v>
      </c>
      <c r="J13" s="31">
        <v>0.2823171894978856</v>
      </c>
      <c r="K13" s="31">
        <v>0.15028540381387626</v>
      </c>
      <c r="M13" s="7">
        <v>0.5041107072936991</v>
      </c>
      <c r="N13" s="7">
        <v>0.27830381640101903</v>
      </c>
      <c r="O13" s="7">
        <v>0.7389725176588385</v>
      </c>
      <c r="P13" s="7">
        <v>0.3115076994139058</v>
      </c>
      <c r="R13" s="7">
        <v>1.3262294944186632</v>
      </c>
      <c r="S13" s="7">
        <v>1.485110709878076</v>
      </c>
      <c r="T13" s="7">
        <v>0.3820401743657576</v>
      </c>
      <c r="U13" s="7">
        <v>0.482445230396021</v>
      </c>
    </row>
    <row r="14" spans="2:21" ht="12.75">
      <c r="B14">
        <v>1904</v>
      </c>
      <c r="C14" s="7">
        <v>8.892547580355</v>
      </c>
      <c r="D14" s="7">
        <v>16.51512967094967</v>
      </c>
      <c r="E14" s="7">
        <v>1.6136525230299303</v>
      </c>
      <c r="F14" s="7">
        <v>3.685797692912643</v>
      </c>
      <c r="H14" s="31">
        <v>0.6593174925019907</v>
      </c>
      <c r="I14" s="31">
        <v>0.4117923838151549</v>
      </c>
      <c r="J14" s="31">
        <v>0.256353049908493</v>
      </c>
      <c r="K14" s="31">
        <v>0.1548149411755616</v>
      </c>
      <c r="M14" s="7">
        <v>0.497938742314394</v>
      </c>
      <c r="N14" s="7">
        <v>0.26803613478821814</v>
      </c>
      <c r="O14" s="7">
        <v>0.7364394578977237</v>
      </c>
      <c r="P14" s="7">
        <v>0.3412874104507255</v>
      </c>
      <c r="R14" s="7">
        <v>1.3240935811451755</v>
      </c>
      <c r="S14" s="7">
        <v>1.5363315999931206</v>
      </c>
      <c r="T14" s="7">
        <v>0.3480979287018257</v>
      </c>
      <c r="U14" s="7">
        <v>0.453620427929361</v>
      </c>
    </row>
    <row r="15" spans="2:21" ht="12.75">
      <c r="B15">
        <v>1905</v>
      </c>
      <c r="C15" s="7">
        <v>8.935219458214744</v>
      </c>
      <c r="D15" s="7">
        <v>17.46977135826896</v>
      </c>
      <c r="E15" s="7">
        <v>1.532278267956325</v>
      </c>
      <c r="F15" s="7">
        <v>3.50032964154631</v>
      </c>
      <c r="H15" s="31">
        <v>0.6624749492244542</v>
      </c>
      <c r="I15" s="31">
        <v>0.433330808712746</v>
      </c>
      <c r="J15" s="31">
        <v>0.2773705018060684</v>
      </c>
      <c r="K15" s="31">
        <v>0.15346913217492178</v>
      </c>
      <c r="M15" s="7">
        <v>0.5059165936291452</v>
      </c>
      <c r="N15" s="7">
        <v>0.26675579719138504</v>
      </c>
      <c r="O15" s="7">
        <v>0.7551938508779282</v>
      </c>
      <c r="P15" s="7">
        <v>0.31745152805244203</v>
      </c>
      <c r="R15" s="7">
        <v>1.3094548737218763</v>
      </c>
      <c r="S15" s="7">
        <v>1.6244475781789705</v>
      </c>
      <c r="T15" s="7">
        <v>0.36728384570878003</v>
      </c>
      <c r="U15" s="7">
        <v>0.4834411512096081</v>
      </c>
    </row>
    <row r="16" spans="2:21" ht="12.75">
      <c r="B16">
        <v>1906</v>
      </c>
      <c r="C16" s="7">
        <v>9.057574117607071</v>
      </c>
      <c r="D16" s="7">
        <v>18.022946334894822</v>
      </c>
      <c r="E16" s="7">
        <v>1.604223201295212</v>
      </c>
      <c r="F16" s="7">
        <v>3.3803765395999963</v>
      </c>
      <c r="H16" s="31">
        <v>0.6643280567761846</v>
      </c>
      <c r="I16" s="31">
        <v>0.4504321791816728</v>
      </c>
      <c r="J16" s="31">
        <v>0.26098803827913597</v>
      </c>
      <c r="K16" s="31">
        <v>0.16611485176057572</v>
      </c>
      <c r="M16" s="7">
        <v>0.5112942265849285</v>
      </c>
      <c r="N16" s="7">
        <v>0.2828696737776234</v>
      </c>
      <c r="O16" s="7">
        <v>0.8090234110548569</v>
      </c>
      <c r="P16" s="7">
        <v>0.3135683907537912</v>
      </c>
      <c r="R16" s="7">
        <v>1.2993067831283958</v>
      </c>
      <c r="S16" s="7">
        <v>1.5923664533080268</v>
      </c>
      <c r="T16" s="7">
        <v>0.3225963979693034</v>
      </c>
      <c r="U16" s="7">
        <v>0.529756367857264</v>
      </c>
    </row>
    <row r="17" spans="2:21" ht="12.75">
      <c r="B17">
        <v>1907</v>
      </c>
      <c r="C17" s="7">
        <v>9.125282957327965</v>
      </c>
      <c r="D17" s="7">
        <v>18.010559152151526</v>
      </c>
      <c r="E17" s="7">
        <v>1.720796769022857</v>
      </c>
      <c r="F17" s="7">
        <v>3.390410619400266</v>
      </c>
      <c r="H17" s="31">
        <v>0.6724186087354059</v>
      </c>
      <c r="I17" s="31">
        <v>0.4924103596400482</v>
      </c>
      <c r="J17" s="31">
        <v>0.251448971323176</v>
      </c>
      <c r="K17" s="31">
        <v>0.17389814775606272</v>
      </c>
      <c r="M17" s="7">
        <v>0.5127050584452272</v>
      </c>
      <c r="N17" s="7">
        <v>0.2822876559634999</v>
      </c>
      <c r="O17" s="7">
        <v>0.7704152415353789</v>
      </c>
      <c r="P17" s="7">
        <v>0.29986211352122183</v>
      </c>
      <c r="R17" s="7">
        <v>1.3115115555413253</v>
      </c>
      <c r="S17" s="7">
        <v>1.7443566845293348</v>
      </c>
      <c r="T17" s="7">
        <v>0.32638109653964964</v>
      </c>
      <c r="U17" s="7">
        <v>0.5799270395116308</v>
      </c>
    </row>
    <row r="18" spans="2:21" ht="12.75">
      <c r="B18">
        <v>1908</v>
      </c>
      <c r="C18" s="7">
        <v>8.931785343963577</v>
      </c>
      <c r="D18" s="7">
        <v>16.658000138041977</v>
      </c>
      <c r="E18" s="7">
        <v>1.7237404576068742</v>
      </c>
      <c r="F18" s="7">
        <v>3.3602246648999214</v>
      </c>
      <c r="H18" s="31">
        <v>0.6585245991708968</v>
      </c>
      <c r="I18" s="31">
        <v>0.46943473209269776</v>
      </c>
      <c r="J18" s="31">
        <v>0.2650637508717524</v>
      </c>
      <c r="K18" s="31">
        <v>0.17589043244115152</v>
      </c>
      <c r="M18" s="7">
        <v>0.49813015767825725</v>
      </c>
      <c r="N18" s="7">
        <v>0.27484406983572</v>
      </c>
      <c r="O18" s="7">
        <v>0.7651455158995044</v>
      </c>
      <c r="P18" s="7">
        <v>0.3298249029637466</v>
      </c>
      <c r="R18" s="7">
        <v>1.3219930353950553</v>
      </c>
      <c r="S18" s="7">
        <v>1.708003859691383</v>
      </c>
      <c r="T18" s="7">
        <v>0.34642266779822095</v>
      </c>
      <c r="U18" s="7">
        <v>0.5332842695037036</v>
      </c>
    </row>
    <row r="19" spans="2:21" ht="12.75">
      <c r="B19">
        <v>1909</v>
      </c>
      <c r="C19" s="7">
        <v>8.984023170564315</v>
      </c>
      <c r="D19" s="7">
        <v>17.783526292312356</v>
      </c>
      <c r="E19" s="7">
        <v>1.7345292824471492</v>
      </c>
      <c r="F19" s="7">
        <v>3.612443833480293</v>
      </c>
      <c r="H19" s="31">
        <v>0.6573737855767595</v>
      </c>
      <c r="I19" s="31">
        <v>0.4964528144137861</v>
      </c>
      <c r="J19" s="31">
        <v>0.2763909368864953</v>
      </c>
      <c r="K19" s="31">
        <v>0.1663918089309475</v>
      </c>
      <c r="M19" s="7">
        <v>0.5020605017328414</v>
      </c>
      <c r="N19" s="7">
        <v>0.2832497880480576</v>
      </c>
      <c r="O19" s="7">
        <v>0.7501561615203937</v>
      </c>
      <c r="P19" s="7">
        <v>0.317978781722584</v>
      </c>
      <c r="R19" s="7">
        <v>1.3093517281440394</v>
      </c>
      <c r="S19" s="7">
        <v>1.7527032158963358</v>
      </c>
      <c r="T19" s="7">
        <v>0.36844453337064453</v>
      </c>
      <c r="U19" s="7">
        <v>0.5232795975553918</v>
      </c>
    </row>
    <row r="20" spans="2:21" ht="12.75">
      <c r="B20">
        <v>1910</v>
      </c>
      <c r="C20" s="7">
        <v>9.01495735173486</v>
      </c>
      <c r="D20" s="7">
        <v>18.38484807878263</v>
      </c>
      <c r="E20" s="7">
        <v>1.8347508098777547</v>
      </c>
      <c r="F20" s="7">
        <v>3.6970895515460547</v>
      </c>
      <c r="H20" s="31">
        <v>0.6571560659676124</v>
      </c>
      <c r="I20" s="31">
        <v>0.5138119285819519</v>
      </c>
      <c r="J20" s="31">
        <v>0.3499727003033014</v>
      </c>
      <c r="K20" s="31">
        <v>0.16319090853855056</v>
      </c>
      <c r="M20" s="7">
        <v>0.5114588848225262</v>
      </c>
      <c r="N20" s="7">
        <v>0.2710424066115068</v>
      </c>
      <c r="O20" s="7">
        <v>0.7109124487833923</v>
      </c>
      <c r="P20" s="7">
        <v>0.3309780448728063</v>
      </c>
      <c r="R20" s="7">
        <v>1.284865871859167</v>
      </c>
      <c r="S20" s="7">
        <v>1.8956883352884846</v>
      </c>
      <c r="T20" s="7">
        <v>0.49228663937763517</v>
      </c>
      <c r="U20" s="7">
        <v>0.49305659715666117</v>
      </c>
    </row>
    <row r="21" spans="2:21" ht="12.75">
      <c r="B21">
        <v>1911</v>
      </c>
      <c r="C21" s="7">
        <v>8.859964924733132</v>
      </c>
      <c r="D21" s="7">
        <v>17.46424961325914</v>
      </c>
      <c r="E21" s="7">
        <v>2.1314018154459236</v>
      </c>
      <c r="F21" s="7">
        <v>3.497816563138633</v>
      </c>
      <c r="H21" s="31">
        <v>0.6756892765167548</v>
      </c>
      <c r="I21" s="31">
        <v>0.5238163432921541</v>
      </c>
      <c r="J21" s="31">
        <v>0.4030407933411903</v>
      </c>
      <c r="K21" s="31">
        <v>0.17784145471192603</v>
      </c>
      <c r="M21" s="7">
        <v>0.5314806513697031</v>
      </c>
      <c r="N21" s="7">
        <v>0.29005696956443044</v>
      </c>
      <c r="O21" s="7">
        <v>0.6362838930178026</v>
      </c>
      <c r="P21" s="7">
        <v>0.32269039286181384</v>
      </c>
      <c r="R21" s="7">
        <v>1.2713337254618866</v>
      </c>
      <c r="S21" s="7">
        <v>1.8059084878351754</v>
      </c>
      <c r="T21" s="7">
        <v>0.6334291937355605</v>
      </c>
      <c r="U21" s="7">
        <v>0.5511210083904895</v>
      </c>
    </row>
    <row r="22" spans="2:21" ht="12.75">
      <c r="B22">
        <v>1912</v>
      </c>
      <c r="C22" s="7">
        <v>8.647455279259427</v>
      </c>
      <c r="D22" s="7">
        <v>18.63982337123351</v>
      </c>
      <c r="E22" s="7">
        <v>2.0249879264714714</v>
      </c>
      <c r="F22" s="7">
        <v>3.7180835902993885</v>
      </c>
      <c r="H22" s="31">
        <v>0.6623596279384668</v>
      </c>
      <c r="I22" s="31">
        <v>0.5210016809181136</v>
      </c>
      <c r="J22" s="31">
        <v>0.402754482289301</v>
      </c>
      <c r="K22" s="31">
        <v>0.17198633590892345</v>
      </c>
      <c r="M22" s="7">
        <v>0.5506530154300029</v>
      </c>
      <c r="N22" s="7">
        <v>0.28008707174629943</v>
      </c>
      <c r="O22" s="7">
        <v>0.6839116465627261</v>
      </c>
      <c r="P22" s="7">
        <v>0.3274896492155833</v>
      </c>
      <c r="R22" s="7">
        <v>1.2028620735350604</v>
      </c>
      <c r="S22" s="7">
        <v>1.8601418397134466</v>
      </c>
      <c r="T22" s="7">
        <v>0.5888984115324051</v>
      </c>
      <c r="U22" s="7">
        <v>0.5251657153771797</v>
      </c>
    </row>
    <row r="23" spans="2:21" ht="12.75">
      <c r="B23">
        <v>1913</v>
      </c>
      <c r="C23" s="7">
        <v>9.06242445817105</v>
      </c>
      <c r="D23" s="7">
        <v>18.239838841610407</v>
      </c>
      <c r="E23" s="7">
        <v>2.1717743862299828</v>
      </c>
      <c r="F23" s="7">
        <v>3.830714967618462</v>
      </c>
      <c r="H23" s="31">
        <v>0.6848016238464804</v>
      </c>
      <c r="I23" s="31">
        <v>0.5603972492144694</v>
      </c>
      <c r="J23" s="31">
        <v>0.42769432051823475</v>
      </c>
      <c r="K23" s="31">
        <v>0.16981183551924867</v>
      </c>
      <c r="M23" s="7">
        <v>0.5429613154108525</v>
      </c>
      <c r="N23" s="7">
        <v>0.2917515728944335</v>
      </c>
      <c r="O23" s="7">
        <v>0.6388893714138618</v>
      </c>
      <c r="P23" s="7">
        <v>0.33342124436098336</v>
      </c>
      <c r="R23" s="7">
        <v>1.2612346486016208</v>
      </c>
      <c r="S23" s="7">
        <v>1.9208028380270017</v>
      </c>
      <c r="T23" s="7">
        <v>0.6694340830428083</v>
      </c>
      <c r="U23" s="7">
        <v>0.5093011869855522</v>
      </c>
    </row>
    <row r="24" spans="2:21" ht="12.75">
      <c r="B24">
        <v>1914</v>
      </c>
      <c r="C24" s="7">
        <v>8.755009675190722</v>
      </c>
      <c r="D24" s="7">
        <v>17.373427395964306</v>
      </c>
      <c r="E24" s="7">
        <v>2.23047757558878</v>
      </c>
      <c r="H24" s="31">
        <v>0.6816765097043187</v>
      </c>
      <c r="I24" s="31">
        <v>0.5288452803207827</v>
      </c>
      <c r="J24" s="31">
        <v>0.4436814581231358</v>
      </c>
      <c r="K24" s="31"/>
      <c r="M24" s="7">
        <v>0.5627157823717401</v>
      </c>
      <c r="N24" s="7">
        <v>0.27733615744261103</v>
      </c>
      <c r="O24" s="7">
        <v>0.595406327616077</v>
      </c>
      <c r="P24" s="7"/>
      <c r="R24" s="7">
        <v>1.2114046398897533</v>
      </c>
      <c r="S24" s="7">
        <v>1.906874621749298</v>
      </c>
      <c r="T24" s="7">
        <v>0.7451742407568521</v>
      </c>
      <c r="U24" s="7"/>
    </row>
    <row r="25" spans="2:21" ht="12.75">
      <c r="B25">
        <v>1915</v>
      </c>
      <c r="C25" s="7">
        <v>8.71191443524254</v>
      </c>
      <c r="D25" s="7">
        <v>18.19241169851216</v>
      </c>
      <c r="E25" s="7">
        <v>2.1458230220403314</v>
      </c>
      <c r="H25" s="31">
        <v>0.6779064576570646</v>
      </c>
      <c r="I25" s="31">
        <v>0.5273982138889451</v>
      </c>
      <c r="J25" s="31">
        <v>0.4127729741612056</v>
      </c>
      <c r="K25" s="31"/>
      <c r="M25" s="7">
        <v>0.6070153531897845</v>
      </c>
      <c r="N25" s="7">
        <v>0.2684252051278262</v>
      </c>
      <c r="O25" s="7">
        <v>0.6672455121218598</v>
      </c>
      <c r="P25" s="7"/>
      <c r="R25" s="7">
        <v>1.1167863450154214</v>
      </c>
      <c r="S25" s="7">
        <v>1.9647864798605403</v>
      </c>
      <c r="T25" s="7">
        <v>0.6186223311545037</v>
      </c>
      <c r="U25" s="7"/>
    </row>
    <row r="26" spans="2:21" ht="12.75">
      <c r="B26">
        <v>1916</v>
      </c>
      <c r="C26" s="7">
        <v>8.658117002197434</v>
      </c>
      <c r="D26" s="7">
        <v>18.590375078651984</v>
      </c>
      <c r="E26" s="7">
        <v>2.1493197537033306</v>
      </c>
      <c r="H26" s="31">
        <v>0.6874725944004666</v>
      </c>
      <c r="I26" s="31">
        <v>0.575290630185035</v>
      </c>
      <c r="J26" s="31">
        <v>0.4045018794759378</v>
      </c>
      <c r="K26" s="31"/>
      <c r="M26" s="7">
        <v>0.6218881542294888</v>
      </c>
      <c r="N26" s="7">
        <v>0.2947906276612512</v>
      </c>
      <c r="O26" s="7">
        <v>0.7594906184432817</v>
      </c>
      <c r="P26" s="7"/>
      <c r="R26" s="7">
        <v>1.1054601856056192</v>
      </c>
      <c r="S26" s="7">
        <v>1.9515227968716529</v>
      </c>
      <c r="T26" s="7">
        <v>0.5325962818409004</v>
      </c>
      <c r="U26" s="7"/>
    </row>
    <row r="27" spans="2:21" ht="12.75">
      <c r="B27">
        <v>1917</v>
      </c>
      <c r="C27" s="7">
        <v>8.672568789027084</v>
      </c>
      <c r="D27" s="7">
        <v>19.641125985545717</v>
      </c>
      <c r="E27" s="7">
        <v>2.1689000122102993</v>
      </c>
      <c r="H27" s="31">
        <v>0.6825965180162329</v>
      </c>
      <c r="I27" s="31">
        <v>0.5746637244308452</v>
      </c>
      <c r="J27" s="31">
        <v>0.42532118467728847</v>
      </c>
      <c r="K27" s="31"/>
      <c r="M27" s="7">
        <v>0.6250761856351514</v>
      </c>
      <c r="N27" s="7">
        <v>0.26822225400233113</v>
      </c>
      <c r="O27" s="7">
        <v>0.7694435109694419</v>
      </c>
      <c r="P27" s="7"/>
      <c r="R27" s="7">
        <v>1.0920213146860394</v>
      </c>
      <c r="S27" s="7">
        <v>2.142490848003428</v>
      </c>
      <c r="T27" s="7">
        <v>0.5527646651297575</v>
      </c>
      <c r="U27" s="7"/>
    </row>
    <row r="28" spans="2:21" ht="12.75">
      <c r="B28">
        <v>1918</v>
      </c>
      <c r="C28" s="7">
        <v>8.369087013547114</v>
      </c>
      <c r="D28" s="7">
        <v>19.086290694850362</v>
      </c>
      <c r="E28" s="7">
        <v>2.266599855167156</v>
      </c>
      <c r="H28" s="31">
        <v>0.6729539207355678</v>
      </c>
      <c r="I28" s="31">
        <v>0.5767889597037571</v>
      </c>
      <c r="J28" s="31">
        <v>0.42924581434307096</v>
      </c>
      <c r="K28" s="31"/>
      <c r="M28" s="7">
        <v>0.652319011507969</v>
      </c>
      <c r="N28" s="7">
        <v>0.29765177142706495</v>
      </c>
      <c r="O28" s="7">
        <v>0.7381760109357903</v>
      </c>
      <c r="P28" s="7"/>
      <c r="R28" s="7">
        <v>1.0316331562679693</v>
      </c>
      <c r="S28" s="7">
        <v>1.9377978398663434</v>
      </c>
      <c r="T28" s="7">
        <v>0.5814952097927342</v>
      </c>
      <c r="U28" s="7"/>
    </row>
    <row r="29" spans="2:21" ht="12.75">
      <c r="B29">
        <v>1919</v>
      </c>
      <c r="C29" s="7">
        <v>8.064842919068711</v>
      </c>
      <c r="D29" s="7">
        <v>17.465432491400996</v>
      </c>
      <c r="E29" s="7">
        <v>2.447444191967956</v>
      </c>
      <c r="H29" s="31">
        <v>0.6650531993964299</v>
      </c>
      <c r="I29" s="31">
        <v>0.5365677994569601</v>
      </c>
      <c r="J29" s="31">
        <v>0.4278617378620408</v>
      </c>
      <c r="K29" s="31"/>
      <c r="M29" s="7">
        <v>0.603906110220239</v>
      </c>
      <c r="N29" s="7">
        <v>0.3265063049506458</v>
      </c>
      <c r="O29" s="7">
        <v>0.748258996760263</v>
      </c>
      <c r="P29" s="7"/>
      <c r="R29" s="7">
        <v>1.1012526419941193</v>
      </c>
      <c r="S29" s="7">
        <v>1.6433612194351557</v>
      </c>
      <c r="T29" s="7">
        <v>0.5718096804910516</v>
      </c>
      <c r="U29" s="7"/>
    </row>
    <row r="30" spans="2:21" ht="12.75">
      <c r="B30">
        <v>1920</v>
      </c>
      <c r="C30" s="7">
        <v>8.334803667583271</v>
      </c>
      <c r="D30" s="7">
        <v>18.886109221757607</v>
      </c>
      <c r="E30" s="7">
        <v>2.4003531339351567</v>
      </c>
      <c r="F30" s="7">
        <v>3.137490334947959</v>
      </c>
      <c r="H30" s="31">
        <v>0.6770359665242616</v>
      </c>
      <c r="I30" s="31">
        <v>0.559892729109033</v>
      </c>
      <c r="J30" s="31">
        <v>0.43816553876058884</v>
      </c>
      <c r="K30" s="31">
        <v>0.11827988025658731</v>
      </c>
      <c r="M30" s="7">
        <v>0.5456533602810979</v>
      </c>
      <c r="N30" s="7">
        <v>0.29514982796518946</v>
      </c>
      <c r="O30" s="7">
        <v>0.7089492241396368</v>
      </c>
      <c r="P30" s="7">
        <v>0.18322254188785403</v>
      </c>
      <c r="R30" s="7">
        <v>1.2407803484898925</v>
      </c>
      <c r="S30" s="7">
        <v>1.896977995782765</v>
      </c>
      <c r="T30" s="7">
        <v>0.6180492535164781</v>
      </c>
      <c r="U30" s="7"/>
    </row>
    <row r="31" spans="2:21" ht="12.75">
      <c r="B31">
        <v>1921</v>
      </c>
      <c r="C31" s="7">
        <v>6.724998981698459</v>
      </c>
      <c r="D31" s="7">
        <v>16.288806297002004</v>
      </c>
      <c r="E31" s="7">
        <v>2.3340770869117575</v>
      </c>
      <c r="F31" s="7">
        <v>3.0229469661482193</v>
      </c>
      <c r="H31" s="31">
        <v>0.6204536428977829</v>
      </c>
      <c r="I31" s="31">
        <v>0.5007150865134598</v>
      </c>
      <c r="J31" s="31">
        <v>0.4434635428634062</v>
      </c>
      <c r="K31" s="31">
        <v>0.12963170468052812</v>
      </c>
      <c r="M31" s="7">
        <v>0.6600969539679158</v>
      </c>
      <c r="N31" s="7">
        <v>0.3280550245059618</v>
      </c>
      <c r="O31" s="7">
        <v>0.7982350637023267</v>
      </c>
      <c r="P31" s="7">
        <v>0.17406239258095302</v>
      </c>
      <c r="R31" s="7">
        <v>0.9399431995075382</v>
      </c>
      <c r="S31" s="7">
        <v>1.5263143348208654</v>
      </c>
      <c r="T31" s="7">
        <v>0.5555550777318148</v>
      </c>
      <c r="U31" s="7"/>
    </row>
    <row r="32" spans="2:21" ht="12.75">
      <c r="B32">
        <v>1922</v>
      </c>
      <c r="C32" s="7">
        <v>7.962969397815567</v>
      </c>
      <c r="D32" s="7">
        <v>17.079294806884537</v>
      </c>
      <c r="E32" s="7">
        <v>2.5239091270235403</v>
      </c>
      <c r="F32" s="7">
        <v>3.07033557997605</v>
      </c>
      <c r="H32" s="31">
        <v>0.6520856044016249</v>
      </c>
      <c r="I32" s="31">
        <v>0.5273761359892584</v>
      </c>
      <c r="J32" s="31">
        <v>0.4759174353772174</v>
      </c>
      <c r="K32" s="31">
        <v>0.13661082215181422</v>
      </c>
      <c r="M32" s="7">
        <v>0.5823123200275657</v>
      </c>
      <c r="N32" s="7">
        <v>0.3256423377410626</v>
      </c>
      <c r="O32" s="7">
        <v>0.7268569277462197</v>
      </c>
      <c r="P32" s="7">
        <v>0.19893188319413693</v>
      </c>
      <c r="R32" s="7">
        <v>1.1198210684787782</v>
      </c>
      <c r="S32" s="7">
        <v>1.6194949945624273</v>
      </c>
      <c r="T32" s="7">
        <v>0.6547608163451155</v>
      </c>
      <c r="U32" s="7"/>
    </row>
    <row r="33" spans="2:21" ht="12.75">
      <c r="B33">
        <v>1923</v>
      </c>
      <c r="C33" s="7">
        <v>7.927641782970776</v>
      </c>
      <c r="D33" s="7">
        <v>19.698616643705275</v>
      </c>
      <c r="E33" s="7">
        <v>2.6671345177404406</v>
      </c>
      <c r="F33" s="7">
        <v>3.1950103596478656</v>
      </c>
      <c r="H33" s="31">
        <v>0.7148719311956786</v>
      </c>
      <c r="I33" s="31">
        <v>0.5892091931383141</v>
      </c>
      <c r="J33" s="31">
        <v>0.5199715924212946</v>
      </c>
      <c r="K33" s="31">
        <v>0.14106903248278646</v>
      </c>
      <c r="M33" s="7">
        <v>0.6003941330240694</v>
      </c>
      <c r="N33" s="7">
        <v>0.3141554104349414</v>
      </c>
      <c r="O33" s="7">
        <v>0.6796228730456818</v>
      </c>
      <c r="P33" s="7">
        <v>0.22018921566827576</v>
      </c>
      <c r="R33" s="7">
        <v>1.1906710806699703</v>
      </c>
      <c r="S33" s="7">
        <v>1.8755341260001435</v>
      </c>
      <c r="T33" s="7">
        <v>0.765088423364974</v>
      </c>
      <c r="U33" s="7"/>
    </row>
    <row r="34" spans="2:21" ht="12.75">
      <c r="B34">
        <v>1924</v>
      </c>
      <c r="C34" s="7">
        <v>8.413087261087663</v>
      </c>
      <c r="D34" s="7">
        <v>18.463662043868553</v>
      </c>
      <c r="E34" s="7">
        <v>2.595215351661235</v>
      </c>
      <c r="F34" s="7">
        <v>3.3342921041521127</v>
      </c>
      <c r="H34" s="31">
        <v>0.7085529515404706</v>
      </c>
      <c r="I34" s="31">
        <v>0.601344253265109</v>
      </c>
      <c r="J34" s="31">
        <v>0.5097594626361949</v>
      </c>
      <c r="K34" s="31">
        <v>0.14952443076409408</v>
      </c>
      <c r="M34" s="7">
        <v>0.5849151320285798</v>
      </c>
      <c r="N34" s="7">
        <v>0.3388858998789013</v>
      </c>
      <c r="O34" s="7">
        <v>0.709161578516924</v>
      </c>
      <c r="P34" s="7">
        <v>0.26730206872039763</v>
      </c>
      <c r="R34" s="7">
        <v>1.2113773652651025</v>
      </c>
      <c r="S34" s="7">
        <v>1.7744741031715852</v>
      </c>
      <c r="T34" s="7">
        <v>0.7188199108336629</v>
      </c>
      <c r="U34" s="7"/>
    </row>
    <row r="35" spans="2:21" ht="12.75">
      <c r="B35">
        <v>1925</v>
      </c>
      <c r="C35" s="7">
        <v>8.011688715424649</v>
      </c>
      <c r="D35" s="7">
        <v>19.050382146571966</v>
      </c>
      <c r="E35" s="7">
        <v>2.6366988733435415</v>
      </c>
      <c r="F35" s="7">
        <v>3.8548151738883853</v>
      </c>
      <c r="H35" s="31">
        <v>0.7101973903955862</v>
      </c>
      <c r="I35" s="31">
        <v>0.6004895813822775</v>
      </c>
      <c r="J35" s="31">
        <v>0.5087951158358857</v>
      </c>
      <c r="K35" s="31">
        <v>0.14089199719887988</v>
      </c>
      <c r="M35" s="7">
        <v>0.6421236078369955</v>
      </c>
      <c r="N35" s="7">
        <v>0.3310745920289841</v>
      </c>
      <c r="O35" s="7">
        <v>0.7168016363781629</v>
      </c>
      <c r="P35" s="7">
        <v>0.2889345334985624</v>
      </c>
      <c r="R35" s="7">
        <v>1.106013517845728</v>
      </c>
      <c r="S35" s="7">
        <v>1.813759182491743</v>
      </c>
      <c r="T35" s="7">
        <v>0.7098129942988309</v>
      </c>
      <c r="U35" s="7"/>
    </row>
    <row r="36" spans="2:21" ht="12.75">
      <c r="B36">
        <v>1926</v>
      </c>
      <c r="C36" s="7">
        <v>6.069540702827831</v>
      </c>
      <c r="D36" s="7">
        <v>19.156447117748634</v>
      </c>
      <c r="E36" s="7">
        <v>2.6621273461328716</v>
      </c>
      <c r="F36" s="7">
        <v>4.017802541949487</v>
      </c>
      <c r="H36" s="31">
        <v>0.6158209444199626</v>
      </c>
      <c r="I36" s="31">
        <v>0.6258819407600964</v>
      </c>
      <c r="J36" s="31">
        <v>0.5189813525581346</v>
      </c>
      <c r="K36" s="31">
        <v>0.16433024255104203</v>
      </c>
      <c r="M36" s="7">
        <v>0.8132598293745482</v>
      </c>
      <c r="N36" s="7">
        <v>0.34600950322414054</v>
      </c>
      <c r="O36" s="7">
        <v>0.7048633181989117</v>
      </c>
      <c r="P36" s="7">
        <v>0.3112522356560987</v>
      </c>
      <c r="R36" s="7">
        <v>0.7572253321470096</v>
      </c>
      <c r="S36" s="7">
        <v>1.8088576612147502</v>
      </c>
      <c r="T36" s="7">
        <v>0.7362865099637355</v>
      </c>
      <c r="U36" s="7"/>
    </row>
    <row r="37" spans="2:21" ht="12.75">
      <c r="B37">
        <v>1927</v>
      </c>
      <c r="C37" s="7">
        <v>8.278265075038874</v>
      </c>
      <c r="D37" s="7">
        <v>18.85167914338639</v>
      </c>
      <c r="E37" s="7">
        <v>2.915493159705731</v>
      </c>
      <c r="F37" s="7">
        <v>3.4771040841369643</v>
      </c>
      <c r="H37" s="31">
        <v>0.7225150180044986</v>
      </c>
      <c r="I37" s="31">
        <v>0.6253920177771669</v>
      </c>
      <c r="J37" s="31">
        <v>0.5441586168463506</v>
      </c>
      <c r="K37" s="31">
        <v>0.21001949910063408</v>
      </c>
      <c r="M37" s="7">
        <v>0.6420352811575388</v>
      </c>
      <c r="N37" s="7">
        <v>0.35022344271720357</v>
      </c>
      <c r="O37" s="7">
        <v>0.6428800480729715</v>
      </c>
      <c r="P37" s="7">
        <v>0.37465216292375686</v>
      </c>
      <c r="R37" s="7">
        <v>1.1253509568848945</v>
      </c>
      <c r="S37" s="7">
        <v>1.7856943353793562</v>
      </c>
      <c r="T37" s="7">
        <v>0.8464388006401229</v>
      </c>
      <c r="U37" s="7"/>
    </row>
    <row r="38" spans="2:21" ht="12.75">
      <c r="B38">
        <v>1928</v>
      </c>
      <c r="C38" s="7">
        <v>7.95137919514577</v>
      </c>
      <c r="D38" s="7">
        <v>18.795087736596713</v>
      </c>
      <c r="E38" s="7">
        <v>2.7403135944821684</v>
      </c>
      <c r="F38" s="7">
        <v>4.328243611913365</v>
      </c>
      <c r="H38" s="31">
        <v>0.7079511873750889</v>
      </c>
      <c r="I38" s="31">
        <v>0.6214421617306736</v>
      </c>
      <c r="J38" s="31">
        <v>0.5293248445865741</v>
      </c>
      <c r="K38" s="31">
        <v>0.1752020116374377</v>
      </c>
      <c r="M38" s="7">
        <v>0.6737152389138743</v>
      </c>
      <c r="N38" s="7">
        <v>0.35086458184144736</v>
      </c>
      <c r="O38" s="7">
        <v>0.7292493741028018</v>
      </c>
      <c r="P38" s="7">
        <v>0.3165085190775686</v>
      </c>
      <c r="R38" s="7">
        <v>1.0508166454961119</v>
      </c>
      <c r="S38" s="7">
        <v>1.7711738200223865</v>
      </c>
      <c r="T38" s="7">
        <v>0.72584888432411</v>
      </c>
      <c r="U38" s="7">
        <v>0.5535459587250474</v>
      </c>
    </row>
    <row r="39" spans="2:21" ht="12.75">
      <c r="B39">
        <v>1929</v>
      </c>
      <c r="C39" s="7">
        <v>8.29573653213894</v>
      </c>
      <c r="D39" s="7">
        <v>18.946821925955856</v>
      </c>
      <c r="E39" s="7">
        <v>2.9514856888728542</v>
      </c>
      <c r="F39" s="7">
        <v>4.384548638604733</v>
      </c>
      <c r="H39" s="31">
        <v>0.7199646987560854</v>
      </c>
      <c r="I39" s="31">
        <v>0.642434818316389</v>
      </c>
      <c r="J39" s="31">
        <v>0.5768001628190844</v>
      </c>
      <c r="K39" s="31">
        <v>0.19108176885342584</v>
      </c>
      <c r="M39" s="7">
        <v>0.6633911321949505</v>
      </c>
      <c r="N39" s="7">
        <v>0.36132247913761373</v>
      </c>
      <c r="O39" s="7">
        <v>0.6888176934450432</v>
      </c>
      <c r="P39" s="7">
        <v>0.31607883488028354</v>
      </c>
      <c r="R39" s="7">
        <v>1.085279353032578</v>
      </c>
      <c r="S39" s="7">
        <v>1.7780095493912258</v>
      </c>
      <c r="T39" s="7">
        <v>0.8373771003678552</v>
      </c>
      <c r="U39" s="7">
        <v>0.6045383232502709</v>
      </c>
    </row>
    <row r="40" spans="2:21" ht="12.75">
      <c r="B40">
        <v>1930</v>
      </c>
      <c r="C40" s="7">
        <v>8.227126088777624</v>
      </c>
      <c r="D40" s="7">
        <v>17.022509527159784</v>
      </c>
      <c r="E40" s="7">
        <v>2.791985492780465</v>
      </c>
      <c r="F40" s="7">
        <v>4.587615330164476</v>
      </c>
      <c r="H40" s="31">
        <v>0.7293292830771112</v>
      </c>
      <c r="I40" s="31">
        <v>0.6273114769271282</v>
      </c>
      <c r="J40" s="31">
        <v>0.5434079586856778</v>
      </c>
      <c r="K40" s="31">
        <v>0.2154708407975959</v>
      </c>
      <c r="M40" s="7">
        <v>0.6613320873194046</v>
      </c>
      <c r="N40" s="7">
        <v>0.36355640201107225</v>
      </c>
      <c r="O40" s="7">
        <v>0.6649511169476648</v>
      </c>
      <c r="P40" s="7">
        <v>0.31572501252670065</v>
      </c>
      <c r="R40" s="7">
        <v>1.1028185340791818</v>
      </c>
      <c r="S40" s="7">
        <v>1.7254859863752947</v>
      </c>
      <c r="T40" s="7">
        <v>0.8172148972094243</v>
      </c>
      <c r="U40" s="7">
        <v>0.6824636384466805</v>
      </c>
    </row>
    <row r="41" spans="2:21" ht="12.75">
      <c r="B41">
        <v>1931</v>
      </c>
      <c r="C41" s="7">
        <v>7.750351569348469</v>
      </c>
      <c r="D41" s="7">
        <v>14.93264712555268</v>
      </c>
      <c r="E41" s="7">
        <v>2.4623370522009584</v>
      </c>
      <c r="F41" s="7">
        <v>4.291550224220262</v>
      </c>
      <c r="H41" s="31">
        <v>0.7233819759894928</v>
      </c>
      <c r="I41" s="31">
        <v>0.5692899593211695</v>
      </c>
      <c r="J41" s="31">
        <v>0.5107453216231107</v>
      </c>
      <c r="K41" s="31">
        <v>0.25077858343227527</v>
      </c>
      <c r="M41" s="7">
        <v>0.662991324558786</v>
      </c>
      <c r="N41" s="7">
        <v>0.3771534488611209</v>
      </c>
      <c r="O41" s="7">
        <v>0.7486655764459974</v>
      </c>
      <c r="P41" s="7">
        <v>0.34056352103570503</v>
      </c>
      <c r="R41" s="7">
        <v>1.0910881473010168</v>
      </c>
      <c r="S41" s="7">
        <v>1.5094385615198207</v>
      </c>
      <c r="T41" s="7">
        <v>0.6822075672928334</v>
      </c>
      <c r="U41" s="7">
        <v>0.7363636089667495</v>
      </c>
    </row>
    <row r="42" spans="2:21" ht="12.75">
      <c r="B42">
        <v>1932</v>
      </c>
      <c r="C42" s="7">
        <v>7.467417673468659</v>
      </c>
      <c r="D42" s="7">
        <v>13.06434501993934</v>
      </c>
      <c r="E42" s="7">
        <v>2.465130788795172</v>
      </c>
      <c r="F42" s="7">
        <v>4.046509337675093</v>
      </c>
      <c r="H42" s="31">
        <v>0.7045398205046662</v>
      </c>
      <c r="I42" s="31">
        <v>0.48925036871957683</v>
      </c>
      <c r="J42" s="31">
        <v>0.5080382018000896</v>
      </c>
      <c r="K42" s="31">
        <v>0.2801148214122861</v>
      </c>
      <c r="M42" s="7">
        <v>0.6894288642972924</v>
      </c>
      <c r="N42" s="7">
        <v>0.3749477472121224</v>
      </c>
      <c r="O42" s="7">
        <v>0.7995914619105576</v>
      </c>
      <c r="P42" s="7">
        <v>0.3556133645018572</v>
      </c>
      <c r="R42" s="7">
        <v>1.021918078847447</v>
      </c>
      <c r="S42" s="7">
        <v>1.3048494686455312</v>
      </c>
      <c r="T42" s="7">
        <v>0.635372219440881</v>
      </c>
      <c r="U42" s="7">
        <v>0.7876948657558769</v>
      </c>
    </row>
    <row r="43" spans="2:21" ht="12.75">
      <c r="B43">
        <v>1933</v>
      </c>
      <c r="C43" s="7">
        <v>7.321260681703848</v>
      </c>
      <c r="D43" s="7">
        <v>12.628724793724722</v>
      </c>
      <c r="E43" s="7">
        <v>2.7105595480152798</v>
      </c>
      <c r="F43" s="7">
        <v>3.9479665886454343</v>
      </c>
      <c r="H43" s="31">
        <v>0.6948329241406526</v>
      </c>
      <c r="I43" s="31">
        <v>0.5214129496354742</v>
      </c>
      <c r="J43" s="31">
        <v>0.5225422386819971</v>
      </c>
      <c r="K43" s="31">
        <v>0.29939883126041245</v>
      </c>
      <c r="M43" s="7">
        <v>0.7208404368463419</v>
      </c>
      <c r="N43" s="7">
        <v>0.37734583068844785</v>
      </c>
      <c r="O43" s="7">
        <v>0.7863206786490321</v>
      </c>
      <c r="P43" s="7">
        <v>0.37819835501471305</v>
      </c>
      <c r="R43" s="7">
        <v>0.963920569135284</v>
      </c>
      <c r="S43" s="7">
        <v>1.3817906737810868</v>
      </c>
      <c r="T43" s="7">
        <v>0.6645408837266884</v>
      </c>
      <c r="U43" s="7">
        <v>0.7916449854700317</v>
      </c>
    </row>
    <row r="44" spans="2:21" ht="12.75">
      <c r="B44">
        <v>1934</v>
      </c>
      <c r="C44" s="7">
        <v>7.800920904823138</v>
      </c>
      <c r="D44" s="7">
        <v>12.555443408424244</v>
      </c>
      <c r="E44" s="7">
        <v>2.4949280372062304</v>
      </c>
      <c r="F44" s="7">
        <v>4.219095730658392</v>
      </c>
      <c r="H44" s="31">
        <v>0.7125323713142254</v>
      </c>
      <c r="I44" s="31">
        <v>0.5808493179983957</v>
      </c>
      <c r="J44" s="31">
        <v>0.559131552683941</v>
      </c>
      <c r="K44" s="31">
        <v>0.33718584130192175</v>
      </c>
      <c r="M44" s="7">
        <v>0.7188264186042553</v>
      </c>
      <c r="N44" s="7">
        <v>0.4060541517625976</v>
      </c>
      <c r="O44" s="7">
        <v>0.8410429498477993</v>
      </c>
      <c r="P44" s="7">
        <v>0.38637139603510345</v>
      </c>
      <c r="R44" s="7">
        <v>0.9912439955917993</v>
      </c>
      <c r="S44" s="7">
        <v>1.4304725502178666</v>
      </c>
      <c r="T44" s="7">
        <v>0.6648073713537759</v>
      </c>
      <c r="U44" s="7">
        <v>0.8726987679783805</v>
      </c>
    </row>
    <row r="45" spans="2:21" ht="12.75">
      <c r="B45">
        <v>1935</v>
      </c>
      <c r="C45" s="7">
        <v>7.794599022398585</v>
      </c>
      <c r="D45" s="7">
        <v>13.83908625309875</v>
      </c>
      <c r="E45" s="7">
        <v>2.6568602621345447</v>
      </c>
      <c r="F45" s="7">
        <v>4.770006159741261</v>
      </c>
      <c r="H45" s="31">
        <v>0.7146884995365708</v>
      </c>
      <c r="I45" s="31">
        <v>0.5526701415978245</v>
      </c>
      <c r="J45" s="31">
        <v>0.5701756109020459</v>
      </c>
      <c r="K45" s="31">
        <v>0.3403136360201761</v>
      </c>
      <c r="M45" s="7">
        <v>0.7439773713558346</v>
      </c>
      <c r="N45" s="7">
        <v>0.3940364813111903</v>
      </c>
      <c r="O45" s="7">
        <v>0.7981106555487915</v>
      </c>
      <c r="P45" s="7">
        <v>0.3907477464831986</v>
      </c>
      <c r="R45" s="7">
        <v>0.9606320394316733</v>
      </c>
      <c r="S45" s="7">
        <v>1.402586226937077</v>
      </c>
      <c r="T45" s="7">
        <v>0.7144067140789966</v>
      </c>
      <c r="U45" s="7">
        <v>0.870929235249752</v>
      </c>
    </row>
    <row r="46" spans="2:21" ht="12.75">
      <c r="B46">
        <v>1936</v>
      </c>
      <c r="C46" s="7">
        <v>8.133217895069444</v>
      </c>
      <c r="D46" s="7">
        <v>15.04843971721958</v>
      </c>
      <c r="E46" s="7">
        <v>2.8078299756574716</v>
      </c>
      <c r="F46" s="7">
        <v>4.827800788339445</v>
      </c>
      <c r="H46" s="31">
        <v>0.7265482767232296</v>
      </c>
      <c r="I46" s="31">
        <v>0.6393060232330827</v>
      </c>
      <c r="J46" s="31">
        <v>0.5748958344774332</v>
      </c>
      <c r="K46" s="31">
        <v>0.37229098221313567</v>
      </c>
      <c r="M46" s="7">
        <v>0.7420394507055454</v>
      </c>
      <c r="N46" s="7">
        <v>0.411365831419152</v>
      </c>
      <c r="O46" s="7">
        <v>0.7993437703178414</v>
      </c>
      <c r="P46" s="7">
        <v>0.41232950953476094</v>
      </c>
      <c r="R46" s="7">
        <v>0.9791235169941618</v>
      </c>
      <c r="S46" s="7">
        <v>1.5541057968464964</v>
      </c>
      <c r="T46" s="7">
        <v>0.7192097515801474</v>
      </c>
      <c r="U46" s="7">
        <v>0.9028967697053711</v>
      </c>
    </row>
    <row r="47" spans="2:21" ht="12.75">
      <c r="B47">
        <v>1937</v>
      </c>
      <c r="C47" s="7">
        <v>9.05932727374062</v>
      </c>
      <c r="D47" s="7">
        <v>16.890134126042923</v>
      </c>
      <c r="E47" s="7">
        <v>2.943343398953293</v>
      </c>
      <c r="F47" s="7">
        <v>5.336665581105219</v>
      </c>
      <c r="H47" s="31">
        <v>0.7636009356291923</v>
      </c>
      <c r="I47" s="31">
        <v>0.6148808496776443</v>
      </c>
      <c r="J47" s="31">
        <v>0.5801927090373205</v>
      </c>
      <c r="K47" s="31">
        <v>0.34371451307008494</v>
      </c>
      <c r="M47" s="7">
        <v>0.6863223204173601</v>
      </c>
      <c r="N47" s="7">
        <v>0.3792235705960318</v>
      </c>
      <c r="O47" s="7">
        <v>0.7865600364418995</v>
      </c>
      <c r="P47" s="7">
        <v>0.4039603803760104</v>
      </c>
      <c r="R47" s="7">
        <v>1.1125981378032965</v>
      </c>
      <c r="S47" s="7">
        <v>1.6214204425933394</v>
      </c>
      <c r="T47" s="7">
        <v>0.7376330885839218</v>
      </c>
      <c r="U47" s="7">
        <v>0.8508619403471004</v>
      </c>
    </row>
    <row r="48" spans="2:21" ht="12.75">
      <c r="B48">
        <v>1938</v>
      </c>
      <c r="C48" s="7">
        <v>8.812378824353774</v>
      </c>
      <c r="D48" s="7">
        <v>14.945043102263893</v>
      </c>
      <c r="E48" s="7">
        <v>2.9696029754386206</v>
      </c>
      <c r="F48" s="7">
        <v>5.003732086718268</v>
      </c>
      <c r="H48" s="31">
        <v>0.7502312993759057</v>
      </c>
      <c r="I48" s="31">
        <v>0.5807158980322935</v>
      </c>
      <c r="J48" s="31">
        <v>0.5890311040697619</v>
      </c>
      <c r="K48" s="31">
        <v>0.37294225328178876</v>
      </c>
      <c r="M48" s="7">
        <v>0.7110964787915243</v>
      </c>
      <c r="N48" s="7">
        <v>0.40820597240433065</v>
      </c>
      <c r="O48" s="7">
        <v>0.8247818942717521</v>
      </c>
      <c r="P48" s="7">
        <v>0.42962552638162893</v>
      </c>
      <c r="R48" s="7">
        <v>1.0550344738746131</v>
      </c>
      <c r="S48" s="7">
        <v>1.4226050996066533</v>
      </c>
      <c r="T48" s="7">
        <v>0.7141659002951947</v>
      </c>
      <c r="U48" s="7">
        <v>0.8680635352902905</v>
      </c>
    </row>
    <row r="49" spans="2:21" ht="12.75">
      <c r="B49">
        <v>1939</v>
      </c>
      <c r="C49" s="7">
        <v>9.1202897315832</v>
      </c>
      <c r="D49" s="7">
        <v>16.152236707439435</v>
      </c>
      <c r="E49" s="7">
        <v>3.1587751250173057</v>
      </c>
      <c r="F49" s="7">
        <v>5.337093023424789</v>
      </c>
      <c r="H49" s="31">
        <v>0.7615859125117489</v>
      </c>
      <c r="I49" s="31">
        <v>0.6149489736567868</v>
      </c>
      <c r="J49" s="31">
        <v>0.5815648368832897</v>
      </c>
      <c r="K49" s="31">
        <v>0.35880665083692453</v>
      </c>
      <c r="M49" s="7">
        <v>0.6866449569569827</v>
      </c>
      <c r="N49" s="7">
        <v>0.40438998488974065</v>
      </c>
      <c r="O49" s="7">
        <v>0.8915027683534525</v>
      </c>
      <c r="P49" s="7">
        <v>0.41910519143741987</v>
      </c>
      <c r="R49" s="7">
        <v>1.1091407645180755</v>
      </c>
      <c r="S49" s="7">
        <v>1.5206829957088484</v>
      </c>
      <c r="T49" s="7">
        <v>0.6523421547612264</v>
      </c>
      <c r="U49" s="7">
        <v>0.856125522106545</v>
      </c>
    </row>
    <row r="50" spans="2:21" ht="12.75">
      <c r="B50">
        <v>1940</v>
      </c>
      <c r="C50" s="7">
        <v>9.130738535975429</v>
      </c>
      <c r="D50" s="7">
        <v>17.430890262397394</v>
      </c>
      <c r="E50" s="7">
        <v>3.170374193698442</v>
      </c>
      <c r="F50" s="7">
        <v>5.621444815624981</v>
      </c>
      <c r="H50" s="31">
        <v>0.7640193164315469</v>
      </c>
      <c r="I50" s="31">
        <v>0.6383683389085664</v>
      </c>
      <c r="J50" s="31">
        <v>0.5734298759239643</v>
      </c>
      <c r="K50" s="31">
        <v>0.36961879122328667</v>
      </c>
      <c r="M50" s="7">
        <v>0.750870803008514</v>
      </c>
      <c r="N50" s="7">
        <v>0.39983271169301776</v>
      </c>
      <c r="O50" s="7">
        <v>0.9066091245578223</v>
      </c>
      <c r="P50" s="7">
        <v>0.3813342669906286</v>
      </c>
      <c r="R50" s="7">
        <v>1.0175110196991954</v>
      </c>
      <c r="S50" s="7">
        <v>1.5965885737700487</v>
      </c>
      <c r="T50" s="7">
        <v>0.6324995639147593</v>
      </c>
      <c r="U50" s="7">
        <v>0.9692776737328201</v>
      </c>
    </row>
    <row r="51" spans="2:21" ht="12.75">
      <c r="B51">
        <v>1941</v>
      </c>
      <c r="C51" s="7">
        <v>9.168951133944624</v>
      </c>
      <c r="D51" s="7">
        <v>19.239183428369017</v>
      </c>
      <c r="E51" s="7">
        <v>3.139254890318039</v>
      </c>
      <c r="H51" s="31">
        <v>0.7718367189038658</v>
      </c>
      <c r="I51" s="31">
        <v>0.6557448121460965</v>
      </c>
      <c r="J51" s="31">
        <v>0.5829732518765939</v>
      </c>
      <c r="K51" s="31"/>
      <c r="M51" s="7">
        <v>0.8159795230329128</v>
      </c>
      <c r="N51" s="7">
        <v>0.4235423837141866</v>
      </c>
      <c r="O51" s="7">
        <v>0.9150909961891018</v>
      </c>
      <c r="P51" s="7"/>
      <c r="R51" s="7">
        <v>0.9459020687615142</v>
      </c>
      <c r="S51" s="7">
        <v>1.548238942217891</v>
      </c>
      <c r="T51" s="7">
        <v>0.637065881212237</v>
      </c>
      <c r="U51" s="7"/>
    </row>
    <row r="52" spans="2:21" ht="12.75">
      <c r="B52">
        <v>1942</v>
      </c>
      <c r="C52" s="7">
        <v>9.19006574527988</v>
      </c>
      <c r="D52" s="7">
        <v>20.214123909172223</v>
      </c>
      <c r="E52" s="7">
        <v>2.7488583979004515</v>
      </c>
      <c r="H52" s="31">
        <v>0.7620415056131319</v>
      </c>
      <c r="I52" s="31">
        <v>0.6576030907811878</v>
      </c>
      <c r="J52" s="31">
        <v>0.5565606278734128</v>
      </c>
      <c r="K52" s="31"/>
      <c r="M52" s="7">
        <v>0.8312093252467585</v>
      </c>
      <c r="N52" s="7">
        <v>0.47712774019383386</v>
      </c>
      <c r="O52" s="7">
        <v>1.0252317828547906</v>
      </c>
      <c r="P52" s="7"/>
      <c r="R52" s="7">
        <v>0.9167865211171772</v>
      </c>
      <c r="S52" s="7">
        <v>1.3782537366492997</v>
      </c>
      <c r="T52" s="7">
        <v>0.5428632209622413</v>
      </c>
      <c r="U52" s="7"/>
    </row>
    <row r="53" spans="2:21" ht="12.75">
      <c r="B53">
        <v>1943</v>
      </c>
      <c r="C53" s="7">
        <v>9.062486543304791</v>
      </c>
      <c r="D53" s="7">
        <v>19.237850141073398</v>
      </c>
      <c r="E53" s="7">
        <v>2.730461061831806</v>
      </c>
      <c r="H53" s="31">
        <v>0.7562433348945476</v>
      </c>
      <c r="I53" s="31">
        <v>0.6577429154940689</v>
      </c>
      <c r="J53" s="31">
        <v>0.535891000726425</v>
      </c>
      <c r="K53" s="31"/>
      <c r="M53" s="7">
        <v>0.8544787288787814</v>
      </c>
      <c r="N53" s="7">
        <v>0.5938575621784437</v>
      </c>
      <c r="O53" s="7">
        <v>1.0333868820506786</v>
      </c>
      <c r="P53" s="7"/>
      <c r="R53" s="7">
        <v>0.8850347110300393</v>
      </c>
      <c r="S53" s="7">
        <v>1.1075768961858043</v>
      </c>
      <c r="T53" s="7">
        <v>0.518577320880046</v>
      </c>
      <c r="U53" s="7"/>
    </row>
    <row r="54" spans="2:21" ht="12.75">
      <c r="B54">
        <v>1944</v>
      </c>
      <c r="C54" s="7">
        <v>8.619804865809122</v>
      </c>
      <c r="D54" s="7">
        <v>19.009128611043653</v>
      </c>
      <c r="E54" s="7">
        <v>2.4457565116690123</v>
      </c>
      <c r="H54" s="31">
        <v>0.7499070838424351</v>
      </c>
      <c r="I54" s="31">
        <v>0.6469668659598307</v>
      </c>
      <c r="J54" s="31">
        <v>0.524697084958418</v>
      </c>
      <c r="K54" s="31"/>
      <c r="M54" s="7">
        <v>0.8591136327709263</v>
      </c>
      <c r="N54" s="7">
        <v>0.6442221412936956</v>
      </c>
      <c r="O54" s="7">
        <v>1.0871779949951963</v>
      </c>
      <c r="P54" s="7"/>
      <c r="R54" s="7">
        <v>0.8728846281064544</v>
      </c>
      <c r="S54" s="7">
        <v>1.004260525198068</v>
      </c>
      <c r="T54" s="7">
        <v>0.48262298112530916</v>
      </c>
      <c r="U54" s="7"/>
    </row>
    <row r="55" spans="2:21" ht="12.75">
      <c r="B55">
        <v>1945</v>
      </c>
      <c r="C55" s="7">
        <v>7.9827357816755935</v>
      </c>
      <c r="D55" s="7">
        <v>18.396699287916316</v>
      </c>
      <c r="E55" s="7">
        <v>1.5283105891025255</v>
      </c>
      <c r="H55" s="31">
        <v>0.7250526252585527</v>
      </c>
      <c r="I55" s="31">
        <v>0.6491549035959386</v>
      </c>
      <c r="J55" s="31">
        <v>0.4486947534952257</v>
      </c>
      <c r="K55" s="31"/>
      <c r="M55" s="7">
        <v>0.8839243530547888</v>
      </c>
      <c r="N55" s="7">
        <v>0.6323348973015263</v>
      </c>
      <c r="O55" s="7">
        <v>0.880793373564893</v>
      </c>
      <c r="P55" s="7"/>
      <c r="R55" s="7">
        <v>0.82026547040232</v>
      </c>
      <c r="S55" s="7">
        <v>1.0265998387344923</v>
      </c>
      <c r="T55" s="7">
        <v>0.5094211275445839</v>
      </c>
      <c r="U55" s="7"/>
    </row>
    <row r="56" spans="2:21" ht="12.75">
      <c r="B56">
        <v>1946</v>
      </c>
      <c r="C56" s="7">
        <v>8.475432393220816</v>
      </c>
      <c r="D56" s="7">
        <v>18.54366296808415</v>
      </c>
      <c r="E56" s="7">
        <v>1.464513919753893</v>
      </c>
      <c r="F56" s="7">
        <v>4.907700319830937</v>
      </c>
      <c r="H56" s="31">
        <v>0.7407912061778406</v>
      </c>
      <c r="I56" s="31">
        <v>0.6456286830283239</v>
      </c>
      <c r="J56" s="31">
        <v>0.34914663913522104</v>
      </c>
      <c r="K56" s="31">
        <v>0.4458843688054054</v>
      </c>
      <c r="M56" s="7">
        <v>0.7958697318447449</v>
      </c>
      <c r="N56" s="7">
        <v>0.48841787104029183</v>
      </c>
      <c r="O56" s="7">
        <v>0.9861404934483463</v>
      </c>
      <c r="P56" s="7">
        <v>0.3898615694910865</v>
      </c>
      <c r="R56" s="7">
        <v>0.9307945465657579</v>
      </c>
      <c r="S56" s="7">
        <v>1.3218776816114146</v>
      </c>
      <c r="T56" s="7">
        <v>0.3540536479891637</v>
      </c>
      <c r="U56" s="7">
        <v>1.1436992094077119</v>
      </c>
    </row>
    <row r="57" spans="2:21" ht="12.75">
      <c r="B57">
        <v>1947</v>
      </c>
      <c r="C57" s="7">
        <v>8.82080168027601</v>
      </c>
      <c r="D57" s="7">
        <v>19.489255657589926</v>
      </c>
      <c r="E57" s="7">
        <v>1.6289049571523635</v>
      </c>
      <c r="F57" s="7">
        <v>5.760198462685079</v>
      </c>
      <c r="H57" s="31">
        <v>0.7653172304743903</v>
      </c>
      <c r="I57" s="31">
        <v>0.6946708613798581</v>
      </c>
      <c r="J57" s="31">
        <v>0.4009812947185031</v>
      </c>
      <c r="K57" s="31">
        <v>0.4309133763183121</v>
      </c>
      <c r="M57" s="7">
        <v>0.7487313318292331</v>
      </c>
      <c r="N57" s="7">
        <v>0.44990155964996315</v>
      </c>
      <c r="O57" s="7">
        <v>0.9460002253465581</v>
      </c>
      <c r="P57" s="7">
        <v>0.3690635529515875</v>
      </c>
      <c r="R57" s="7">
        <v>1.0221520029148987</v>
      </c>
      <c r="S57" s="7">
        <v>1.5440507961793528</v>
      </c>
      <c r="T57" s="7">
        <v>0.4238701894300368</v>
      </c>
      <c r="U57" s="7">
        <v>1.167585834125533</v>
      </c>
    </row>
    <row r="58" spans="2:21" ht="12.75">
      <c r="B58">
        <v>1948</v>
      </c>
      <c r="C58" s="7">
        <v>9.22210946044892</v>
      </c>
      <c r="D58" s="7">
        <v>20.549889203329265</v>
      </c>
      <c r="E58" s="7">
        <v>1.981981453027009</v>
      </c>
      <c r="F58" s="7">
        <v>6.396315481650096</v>
      </c>
      <c r="H58" s="31">
        <v>0.7666692348356737</v>
      </c>
      <c r="I58" s="31">
        <v>0.6781572649941308</v>
      </c>
      <c r="J58" s="31">
        <v>0.43822684437046855</v>
      </c>
      <c r="K58" s="31">
        <v>0.4357851792771439</v>
      </c>
      <c r="M58" s="7">
        <v>0.7314634434633882</v>
      </c>
      <c r="N58" s="7">
        <v>0.43523129984703035</v>
      </c>
      <c r="O58" s="7">
        <v>0.870485382678812</v>
      </c>
      <c r="P58" s="7">
        <v>0.3754972654032355</v>
      </c>
      <c r="R58" s="7">
        <v>1.048130623186841</v>
      </c>
      <c r="S58" s="7">
        <v>1.5581537109865051</v>
      </c>
      <c r="T58" s="7">
        <v>0.5034281483531396</v>
      </c>
      <c r="U58" s="7">
        <v>1.1605548679806414</v>
      </c>
    </row>
    <row r="59" spans="2:21" ht="12.75">
      <c r="B59">
        <v>1949</v>
      </c>
      <c r="C59" s="7">
        <v>9.449112814241124</v>
      </c>
      <c r="D59" s="7">
        <v>18.443039975020362</v>
      </c>
      <c r="E59" s="7">
        <v>2.210689330820733</v>
      </c>
      <c r="F59" s="7">
        <v>6.876802668167977</v>
      </c>
      <c r="H59" s="31">
        <v>0.7791646390429685</v>
      </c>
      <c r="I59" s="31">
        <v>0.67459129140664</v>
      </c>
      <c r="J59" s="31">
        <v>0.49778724345424974</v>
      </c>
      <c r="K59" s="31">
        <v>0.451772733010713</v>
      </c>
      <c r="M59" s="7">
        <v>0.7361213153250882</v>
      </c>
      <c r="N59" s="7">
        <v>0.47881960584116073</v>
      </c>
      <c r="O59" s="7">
        <v>0.8141469053800813</v>
      </c>
      <c r="P59" s="7">
        <v>0.38146699360438036</v>
      </c>
      <c r="R59" s="7">
        <v>1.0584731386277972</v>
      </c>
      <c r="S59" s="7">
        <v>1.408863135880912</v>
      </c>
      <c r="T59" s="7">
        <v>0.6114218947032166</v>
      </c>
      <c r="U59" s="7">
        <v>1.1843035979129737</v>
      </c>
    </row>
    <row r="60" spans="2:21" ht="12.75">
      <c r="B60">
        <v>1950</v>
      </c>
      <c r="C60" s="7">
        <v>9.579073004574099</v>
      </c>
      <c r="D60" s="7">
        <v>20.030037257251095</v>
      </c>
      <c r="E60" s="7">
        <v>2.45456803468331</v>
      </c>
      <c r="F60" s="7">
        <v>7.420510705367974</v>
      </c>
      <c r="H60" s="31">
        <v>0.7670721227777478</v>
      </c>
      <c r="I60" s="31">
        <v>0.7021654633003301</v>
      </c>
      <c r="J60" s="31">
        <v>0.518966509548648</v>
      </c>
      <c r="K60" s="31">
        <v>0.4613266853210958</v>
      </c>
      <c r="M60" s="7">
        <v>0.7244306402875953</v>
      </c>
      <c r="N60" s="7">
        <v>0.47111315044576574</v>
      </c>
      <c r="O60" s="7">
        <v>0.7825086506386176</v>
      </c>
      <c r="P60" s="7">
        <v>0.3829194729221655</v>
      </c>
      <c r="R60" s="7">
        <v>1.058862063693529</v>
      </c>
      <c r="S60" s="7">
        <v>1.4904391071145933</v>
      </c>
      <c r="T60" s="7">
        <v>0.6632086547862586</v>
      </c>
      <c r="U60" s="7">
        <v>1.2047616220731292</v>
      </c>
    </row>
    <row r="61" spans="2:21" ht="12.75">
      <c r="B61">
        <v>1951</v>
      </c>
      <c r="C61" s="7">
        <v>10.191911888964702</v>
      </c>
      <c r="D61" s="7">
        <v>20.49985772826207</v>
      </c>
      <c r="E61" s="7">
        <v>2.9272527894485307</v>
      </c>
      <c r="F61" s="7">
        <v>7.58743556889263</v>
      </c>
      <c r="H61" s="31">
        <v>0.7785095513140582</v>
      </c>
      <c r="I61" s="31">
        <v>0.7183628086658382</v>
      </c>
      <c r="J61" s="31">
        <v>0.5659815361726239</v>
      </c>
      <c r="K61" s="31">
        <v>0.4876562324159586</v>
      </c>
      <c r="M61" s="7">
        <v>0.6989232799092518</v>
      </c>
      <c r="N61" s="7">
        <v>0.486951707052665</v>
      </c>
      <c r="O61" s="7">
        <v>0.72614449870467</v>
      </c>
      <c r="P61" s="7">
        <v>0.36980252017254783</v>
      </c>
      <c r="R61" s="7">
        <v>1.113869824761224</v>
      </c>
      <c r="S61" s="7">
        <v>1.475223925209786</v>
      </c>
      <c r="T61" s="7">
        <v>0.7794337589587855</v>
      </c>
      <c r="U61" s="7">
        <v>1.3186936427269909</v>
      </c>
    </row>
    <row r="62" spans="2:21" ht="12.75">
      <c r="B62">
        <v>1952</v>
      </c>
      <c r="C62" s="7">
        <v>10.329751648866418</v>
      </c>
      <c r="D62" s="7">
        <v>20.467611393383336</v>
      </c>
      <c r="E62" s="7">
        <v>3.0658532251817983</v>
      </c>
      <c r="F62" s="7">
        <v>8.020176280551384</v>
      </c>
      <c r="H62" s="31">
        <v>0.7908152600034749</v>
      </c>
      <c r="I62" s="31">
        <v>0.7026773142892677</v>
      </c>
      <c r="J62" s="31">
        <v>0.5692063907825246</v>
      </c>
      <c r="K62" s="31">
        <v>0.4924319798413348</v>
      </c>
      <c r="M62" s="7">
        <v>0.6864366202274818</v>
      </c>
      <c r="N62" s="7">
        <v>0.4976385768211487</v>
      </c>
      <c r="O62" s="7">
        <v>0.7620797574084696</v>
      </c>
      <c r="P62" s="7">
        <v>0.36615668656310457</v>
      </c>
      <c r="R62" s="7">
        <v>1.1520586703859164</v>
      </c>
      <c r="S62" s="7">
        <v>1.4120233981414385</v>
      </c>
      <c r="T62" s="7">
        <v>0.7469118359975461</v>
      </c>
      <c r="U62" s="7">
        <v>1.3448668231720726</v>
      </c>
    </row>
    <row r="63" spans="2:21" ht="12.75">
      <c r="B63">
        <v>1953</v>
      </c>
      <c r="C63" s="7">
        <v>10.600960611205549</v>
      </c>
      <c r="D63" s="7">
        <v>20.751456385495285</v>
      </c>
      <c r="E63" s="7">
        <v>3.302114929327402</v>
      </c>
      <c r="F63" s="7">
        <v>8.148472867547135</v>
      </c>
      <c r="H63" s="31">
        <v>0.7806258553889835</v>
      </c>
      <c r="I63" s="31">
        <v>0.7103415082638805</v>
      </c>
      <c r="J63" s="31">
        <v>0.614945756844058</v>
      </c>
      <c r="K63" s="31">
        <v>0.5163921405480941</v>
      </c>
      <c r="M63" s="7">
        <v>0.6929370927158991</v>
      </c>
      <c r="N63" s="7">
        <v>0.5044646272535205</v>
      </c>
      <c r="O63" s="7">
        <v>0.7493208895087667</v>
      </c>
      <c r="P63" s="7">
        <v>0.3697118134770164</v>
      </c>
      <c r="R63" s="7">
        <v>1.1265464983688447</v>
      </c>
      <c r="S63" s="7">
        <v>1.4081096471148529</v>
      </c>
      <c r="T63" s="7">
        <v>0.8206707773050325</v>
      </c>
      <c r="U63" s="7">
        <v>1.3967423320656112</v>
      </c>
    </row>
    <row r="64" spans="2:21" ht="12.75">
      <c r="B64">
        <v>1954</v>
      </c>
      <c r="C64" s="7">
        <v>10.619989676097642</v>
      </c>
      <c r="D64" s="7">
        <v>20.987848727907576</v>
      </c>
      <c r="E64" s="7">
        <v>3.520843333051882</v>
      </c>
      <c r="F64" s="7">
        <v>8.51401732724694</v>
      </c>
      <c r="H64" s="31">
        <v>0.7902020351465915</v>
      </c>
      <c r="I64" s="31">
        <v>0.7222931414372458</v>
      </c>
      <c r="J64" s="31">
        <v>0.6330930174777984</v>
      </c>
      <c r="K64" s="31">
        <v>0.5309693765621576</v>
      </c>
      <c r="M64" s="7">
        <v>0.7174400708802212</v>
      </c>
      <c r="N64" s="7">
        <v>0.4868600706781152</v>
      </c>
      <c r="O64" s="7">
        <v>0.733310070990431</v>
      </c>
      <c r="P64" s="7">
        <v>0.3648261154068339</v>
      </c>
      <c r="R64" s="7">
        <v>1.1014188741605961</v>
      </c>
      <c r="S64" s="7">
        <v>1.4835744086205538</v>
      </c>
      <c r="T64" s="7">
        <v>0.8633360464049317</v>
      </c>
      <c r="U64" s="7">
        <v>1.4554039695597174</v>
      </c>
    </row>
    <row r="65" spans="2:21" ht="12.75">
      <c r="B65">
        <v>1955</v>
      </c>
      <c r="C65" s="7">
        <v>11.153544633768329</v>
      </c>
      <c r="D65" s="7">
        <v>21.946345199362245</v>
      </c>
      <c r="E65" s="7">
        <v>3.591214541289662</v>
      </c>
      <c r="F65" s="7">
        <v>9.192192739266254</v>
      </c>
      <c r="H65" s="31">
        <v>0.8023165247790739</v>
      </c>
      <c r="I65" s="31">
        <v>0.7333093369408394</v>
      </c>
      <c r="J65" s="31">
        <v>0.6037572463231565</v>
      </c>
      <c r="K65" s="31">
        <v>0.5361286642791615</v>
      </c>
      <c r="M65" s="7">
        <v>0.7054380599418664</v>
      </c>
      <c r="N65" s="7">
        <v>0.4897633409227807</v>
      </c>
      <c r="O65" s="7">
        <v>0.7715353970961614</v>
      </c>
      <c r="P65" s="7">
        <v>0.3603951621442156</v>
      </c>
      <c r="R65" s="7">
        <v>1.137330930011334</v>
      </c>
      <c r="S65" s="7">
        <v>1.4972728166203395</v>
      </c>
      <c r="T65" s="7">
        <v>0.7825399179292696</v>
      </c>
      <c r="U65" s="7">
        <v>1.4876259059858115</v>
      </c>
    </row>
    <row r="66" spans="2:21" ht="12.75">
      <c r="B66">
        <v>1956</v>
      </c>
      <c r="C66" s="7">
        <v>11.407845088771158</v>
      </c>
      <c r="D66" s="7">
        <v>22.563933341703436</v>
      </c>
      <c r="E66" s="7">
        <v>3.8578734360657627</v>
      </c>
      <c r="F66" s="7">
        <v>9.875775110641868</v>
      </c>
      <c r="H66" s="31">
        <v>0.7900447361406628</v>
      </c>
      <c r="I66" s="31">
        <v>0.7428529526081695</v>
      </c>
      <c r="J66" s="31">
        <v>0.6450223247050648</v>
      </c>
      <c r="K66" s="31">
        <v>0.5325211510755986</v>
      </c>
      <c r="M66" s="7">
        <v>0.6950258530924982</v>
      </c>
      <c r="N66" s="7">
        <v>0.47700869120374123</v>
      </c>
      <c r="O66" s="7">
        <v>0.764117888881763</v>
      </c>
      <c r="P66" s="7">
        <v>0.3611194369330982</v>
      </c>
      <c r="R66" s="7">
        <v>1.1367127318003794</v>
      </c>
      <c r="S66" s="7">
        <v>1.557315341013106</v>
      </c>
      <c r="T66" s="7">
        <v>0.8441398036748139</v>
      </c>
      <c r="U66" s="7">
        <v>1.4746455075414528</v>
      </c>
    </row>
    <row r="67" spans="2:21" ht="12.75">
      <c r="B67">
        <v>1957</v>
      </c>
      <c r="C67" s="7">
        <v>11.175171864390922</v>
      </c>
      <c r="D67" s="7">
        <v>21.9090882214173</v>
      </c>
      <c r="E67" s="7">
        <v>4.286434402044863</v>
      </c>
      <c r="F67" s="7">
        <v>10.035787191731304</v>
      </c>
      <c r="H67" s="31">
        <v>0.8016611805923436</v>
      </c>
      <c r="I67" s="31">
        <v>0.7466690349885183</v>
      </c>
      <c r="J67" s="31">
        <v>0.6753172758820056</v>
      </c>
      <c r="K67" s="31">
        <v>0.564263564295129</v>
      </c>
      <c r="M67" s="7">
        <v>0.7173950891833503</v>
      </c>
      <c r="N67" s="7">
        <v>0.4922489727176234</v>
      </c>
      <c r="O67" s="7">
        <v>0.7315808568137311</v>
      </c>
      <c r="P67" s="7">
        <v>0.35630226792756803</v>
      </c>
      <c r="R67" s="7">
        <v>1.1174612046827892</v>
      </c>
      <c r="S67" s="7">
        <v>1.5168523986272326</v>
      </c>
      <c r="T67" s="7">
        <v>0.9230931476572919</v>
      </c>
      <c r="U67" s="7">
        <v>1.5836524042397981</v>
      </c>
    </row>
    <row r="68" spans="2:21" ht="12.75">
      <c r="B68">
        <v>1958</v>
      </c>
      <c r="C68" s="7">
        <v>10.927465152665295</v>
      </c>
      <c r="D68" s="7">
        <v>21.496623690402757</v>
      </c>
      <c r="E68" s="7">
        <v>4.213011183146927</v>
      </c>
      <c r="F68" s="7">
        <v>10.891479414962316</v>
      </c>
      <c r="H68" s="31">
        <v>0.7977377056977796</v>
      </c>
      <c r="I68" s="31">
        <v>0.7302425739376844</v>
      </c>
      <c r="J68" s="31">
        <v>0.6763341217120677</v>
      </c>
      <c r="K68" s="31">
        <v>0.5512365318452181</v>
      </c>
      <c r="M68" s="7">
        <v>0.7289714071746835</v>
      </c>
      <c r="N68" s="7">
        <v>0.4884019040564084</v>
      </c>
      <c r="O68" s="7">
        <v>0.7806519324623152</v>
      </c>
      <c r="P68" s="7">
        <v>0.3467966838460444</v>
      </c>
      <c r="R68" s="7">
        <v>1.0943333275438298</v>
      </c>
      <c r="S68" s="7">
        <v>1.4951673363119087</v>
      </c>
      <c r="T68" s="7">
        <v>0.8663709056336919</v>
      </c>
      <c r="U68" s="7">
        <v>1.5895324334225165</v>
      </c>
    </row>
    <row r="69" spans="2:21" ht="12.75">
      <c r="B69">
        <v>1959</v>
      </c>
      <c r="C69" s="7">
        <v>11.128436784684224</v>
      </c>
      <c r="D69" s="7">
        <v>22.328694235763606</v>
      </c>
      <c r="E69" s="7">
        <v>4.619113781693294</v>
      </c>
      <c r="F69" s="7">
        <v>11.021239765944754</v>
      </c>
      <c r="H69" s="31">
        <v>0.802607425868177</v>
      </c>
      <c r="I69" s="31">
        <v>0.7353817169162873</v>
      </c>
      <c r="J69" s="31">
        <v>0.6997460311481738</v>
      </c>
      <c r="K69" s="31">
        <v>0.5731209597172178</v>
      </c>
      <c r="M69" s="7">
        <v>0.7404273592211914</v>
      </c>
      <c r="N69" s="7">
        <v>0.502947872553686</v>
      </c>
      <c r="O69" s="7">
        <v>0.7693977469409254</v>
      </c>
      <c r="P69" s="7">
        <v>0.3329154401334804</v>
      </c>
      <c r="R69" s="7">
        <v>1.0839786183919364</v>
      </c>
      <c r="S69" s="7">
        <v>1.4621430113272635</v>
      </c>
      <c r="T69" s="7">
        <v>0.9094724203837583</v>
      </c>
      <c r="U69" s="7">
        <v>1.7215624707800437</v>
      </c>
    </row>
    <row r="70" spans="2:21" ht="12.75">
      <c r="B70">
        <v>1960</v>
      </c>
      <c r="C70" s="7">
        <v>11.475829004855658</v>
      </c>
      <c r="D70" s="7">
        <v>22.383888751764164</v>
      </c>
      <c r="E70" s="7">
        <v>5.493714730447801</v>
      </c>
      <c r="F70" s="7">
        <v>11.491772786308271</v>
      </c>
      <c r="H70" s="31">
        <v>0.7970652998359834</v>
      </c>
      <c r="I70" s="31">
        <v>0.7398196729175431</v>
      </c>
      <c r="J70" s="31">
        <v>0.7374954626160425</v>
      </c>
      <c r="K70" s="31">
        <v>0.5846483532536814</v>
      </c>
      <c r="M70" s="7">
        <v>0.7533425491144803</v>
      </c>
      <c r="N70" s="7">
        <v>0.5060995272940259</v>
      </c>
      <c r="O70" s="7">
        <v>0.7256352179491347</v>
      </c>
      <c r="P70" s="7">
        <v>0.34332164170445434</v>
      </c>
      <c r="R70" s="7">
        <v>1.0580383396276996</v>
      </c>
      <c r="S70" s="7">
        <v>1.4618066862720742</v>
      </c>
      <c r="T70" s="7">
        <v>1.016344637599631</v>
      </c>
      <c r="U70" s="7">
        <v>1.7029444328335972</v>
      </c>
    </row>
    <row r="71" spans="2:21" ht="12.75">
      <c r="B71">
        <v>1961</v>
      </c>
      <c r="C71" s="7">
        <v>11.532417157915896</v>
      </c>
      <c r="D71" s="7">
        <v>21.051733207689225</v>
      </c>
      <c r="E71" s="7">
        <v>5.9451299629944305</v>
      </c>
      <c r="F71" s="7">
        <v>11.721060983317523</v>
      </c>
      <c r="H71" s="31">
        <v>0.8047992731630365</v>
      </c>
      <c r="I71" s="31">
        <v>0.7458601441890516</v>
      </c>
      <c r="J71" s="31">
        <v>0.7598176732715687</v>
      </c>
      <c r="K71" s="31">
        <v>0.5994015452149234</v>
      </c>
      <c r="M71" s="7">
        <v>0.7679800867860871</v>
      </c>
      <c r="N71" s="7">
        <v>0.5261385016603223</v>
      </c>
      <c r="O71" s="7">
        <v>0.7445227020698909</v>
      </c>
      <c r="P71" s="7">
        <v>0.3496023021219647</v>
      </c>
      <c r="R71" s="7">
        <v>1.0479428920234555</v>
      </c>
      <c r="S71" s="7">
        <v>1.4176117920193239</v>
      </c>
      <c r="T71" s="7">
        <v>1.020543324144657</v>
      </c>
      <c r="U71" s="7">
        <v>1.7144391501280594</v>
      </c>
    </row>
    <row r="72" spans="2:21" ht="12.75">
      <c r="B72">
        <v>1962</v>
      </c>
      <c r="C72" s="7">
        <v>11.766636128318897</v>
      </c>
      <c r="D72" s="7">
        <v>21.575953803704202</v>
      </c>
      <c r="E72" s="7">
        <v>6.8382880237394605</v>
      </c>
      <c r="F72" s="7">
        <v>11.916174946022384</v>
      </c>
      <c r="H72" s="31">
        <v>0.8083288902887343</v>
      </c>
      <c r="I72" s="31">
        <v>0.7533630932365564</v>
      </c>
      <c r="J72" s="31">
        <v>0.7737822305518409</v>
      </c>
      <c r="K72" s="31">
        <v>0.6073310253279052</v>
      </c>
      <c r="M72" s="7">
        <v>0.7534339530243355</v>
      </c>
      <c r="N72" s="7">
        <v>0.5362026803090562</v>
      </c>
      <c r="O72" s="7">
        <v>0.6992117823710327</v>
      </c>
      <c r="P72" s="7">
        <v>0.3474399127809202</v>
      </c>
      <c r="R72" s="7">
        <v>1.0728596541794364</v>
      </c>
      <c r="S72" s="7">
        <v>1.4049968806614943</v>
      </c>
      <c r="T72" s="7">
        <v>1.106649301486224</v>
      </c>
      <c r="U72" s="7">
        <v>1.7479758542789938</v>
      </c>
    </row>
    <row r="73" spans="2:21" ht="12.75">
      <c r="B73">
        <v>1963</v>
      </c>
      <c r="C73" s="7">
        <v>11.745113759601564</v>
      </c>
      <c r="D73" s="7">
        <v>22.42802846762306</v>
      </c>
      <c r="E73" s="7">
        <v>7.1393433056569755</v>
      </c>
      <c r="F73" s="7">
        <v>12.048408032635162</v>
      </c>
      <c r="H73" s="31">
        <v>0.8109588737566882</v>
      </c>
      <c r="I73" s="31">
        <v>0.7557747461811949</v>
      </c>
      <c r="J73" s="31">
        <v>0.7834139815841374</v>
      </c>
      <c r="K73" s="31">
        <v>0.6343518077249297</v>
      </c>
      <c r="M73" s="7">
        <v>0.7789779082986524</v>
      </c>
      <c r="N73" s="7">
        <v>0.530510160828757</v>
      </c>
      <c r="O73" s="7">
        <v>0.7189370676506646</v>
      </c>
      <c r="P73" s="7">
        <v>0.3307599503365583</v>
      </c>
      <c r="R73" s="7">
        <v>1.0410550352164474</v>
      </c>
      <c r="S73" s="7">
        <v>1.4246187952376483</v>
      </c>
      <c r="T73" s="7">
        <v>1.08968366889771</v>
      </c>
      <c r="U73" s="7">
        <v>1.9178150124793083</v>
      </c>
    </row>
    <row r="74" spans="2:21" ht="12.75">
      <c r="B74">
        <v>1964</v>
      </c>
      <c r="C74" s="7">
        <v>12.77150182766464</v>
      </c>
      <c r="D74" s="7">
        <v>23.02996246780357</v>
      </c>
      <c r="E74" s="7">
        <v>7.845923667434481</v>
      </c>
      <c r="F74" s="7">
        <v>13.123900859799628</v>
      </c>
      <c r="H74" s="31">
        <v>0.8215161715601408</v>
      </c>
      <c r="I74" s="31">
        <v>0.7682553258170847</v>
      </c>
      <c r="J74" s="31">
        <v>0.8044735888953009</v>
      </c>
      <c r="K74" s="31">
        <v>0.610158338707919</v>
      </c>
      <c r="M74" s="7">
        <v>0.7491652242873675</v>
      </c>
      <c r="N74" s="7">
        <v>0.5392978622636381</v>
      </c>
      <c r="O74" s="7">
        <v>0.722971022602878</v>
      </c>
      <c r="P74" s="7">
        <v>0.3382285024388732</v>
      </c>
      <c r="R74" s="7">
        <v>1.0965754214520516</v>
      </c>
      <c r="S74" s="7">
        <v>1.4245473226843977</v>
      </c>
      <c r="T74" s="7">
        <v>1.1127328257209992</v>
      </c>
      <c r="U74" s="7">
        <v>1.8039719626945934</v>
      </c>
    </row>
    <row r="75" spans="2:21" ht="12.75">
      <c r="B75">
        <v>1965</v>
      </c>
      <c r="C75" s="7">
        <v>12.713241280955689</v>
      </c>
      <c r="D75" s="7">
        <v>24.04152649795192</v>
      </c>
      <c r="E75" s="7">
        <v>7.978845202770469</v>
      </c>
      <c r="F75" s="7">
        <v>13.231694887029814</v>
      </c>
      <c r="H75" s="31">
        <v>0.8194982542415199</v>
      </c>
      <c r="I75" s="31">
        <v>0.7657406198872225</v>
      </c>
      <c r="J75" s="31">
        <v>0.8042767243288219</v>
      </c>
      <c r="K75" s="31">
        <v>0.6445137098900524</v>
      </c>
      <c r="M75" s="7">
        <v>0.7670377776243548</v>
      </c>
      <c r="N75" s="7">
        <v>0.5428016718282684</v>
      </c>
      <c r="O75" s="7">
        <v>0.7443578588048296</v>
      </c>
      <c r="P75" s="7">
        <v>0.35018817368812843</v>
      </c>
      <c r="R75" s="7">
        <v>1.068393602176472</v>
      </c>
      <c r="S75" s="7">
        <v>1.4107189782744212</v>
      </c>
      <c r="T75" s="7">
        <v>1.0804973908923328</v>
      </c>
      <c r="U75" s="7">
        <v>1.8404357487282255</v>
      </c>
    </row>
    <row r="76" spans="2:21" ht="12.75">
      <c r="B76">
        <v>1966</v>
      </c>
      <c r="C76" s="7">
        <v>12.66227710778858</v>
      </c>
      <c r="D76" s="7">
        <v>24.663276244642034</v>
      </c>
      <c r="E76" s="7">
        <v>8.376598966729388</v>
      </c>
      <c r="F76" s="7">
        <v>14.13921762636426</v>
      </c>
      <c r="H76" s="31">
        <v>0.8258263380718267</v>
      </c>
      <c r="I76" s="31">
        <v>0.7727135183543006</v>
      </c>
      <c r="J76" s="31">
        <v>0.8108825277741589</v>
      </c>
      <c r="K76" s="31">
        <v>0.6369707254648957</v>
      </c>
      <c r="M76" s="7">
        <v>0.7806897621663934</v>
      </c>
      <c r="N76" s="7">
        <v>0.5574059308473466</v>
      </c>
      <c r="O76" s="7">
        <v>0.7773685815553333</v>
      </c>
      <c r="P76" s="7">
        <v>0.33974400022271645</v>
      </c>
      <c r="R76" s="7">
        <v>1.0578162774674802</v>
      </c>
      <c r="S76" s="7">
        <v>1.3862671270462656</v>
      </c>
      <c r="T76" s="7">
        <v>1.0431120410755115</v>
      </c>
      <c r="U76" s="7">
        <v>1.874859152933991</v>
      </c>
    </row>
    <row r="77" spans="2:21" ht="12.75">
      <c r="B77">
        <v>1967</v>
      </c>
      <c r="C77" s="7">
        <v>13.261925860629788</v>
      </c>
      <c r="D77" s="7">
        <v>24.435157628541766</v>
      </c>
      <c r="E77" s="7">
        <v>10.027829910515724</v>
      </c>
      <c r="F77" s="7">
        <v>14.46181886640451</v>
      </c>
      <c r="H77" s="31">
        <v>0.8276055349132115</v>
      </c>
      <c r="I77" s="31">
        <v>0.7597888694157169</v>
      </c>
      <c r="J77" s="31">
        <v>0.8317434134706673</v>
      </c>
      <c r="K77" s="31">
        <v>0.6459527187812099</v>
      </c>
      <c r="M77" s="7">
        <v>0.7577248656847159</v>
      </c>
      <c r="N77" s="7">
        <v>0.5706816956357051</v>
      </c>
      <c r="O77" s="7">
        <v>0.7136971257217114</v>
      </c>
      <c r="P77" s="7">
        <v>0.34317659734314165</v>
      </c>
      <c r="R77" s="7">
        <v>1.0922243315393223</v>
      </c>
      <c r="S77" s="7">
        <v>1.3313706663911091</v>
      </c>
      <c r="T77" s="7">
        <v>1.1654010973206375</v>
      </c>
      <c r="U77" s="7">
        <v>1.882271795061495</v>
      </c>
    </row>
    <row r="78" spans="2:21" ht="12.75">
      <c r="B78">
        <v>1968</v>
      </c>
      <c r="C78" s="7">
        <v>13.515559786882491</v>
      </c>
      <c r="D78" s="7">
        <v>25.361923153645197</v>
      </c>
      <c r="E78" s="7">
        <v>10.88411376572967</v>
      </c>
      <c r="F78" s="7">
        <v>14.723988441946865</v>
      </c>
      <c r="H78" s="31">
        <v>0.8340647662495123</v>
      </c>
      <c r="I78" s="31">
        <v>0.7678202388262185</v>
      </c>
      <c r="J78" s="31">
        <v>0.8411220630578071</v>
      </c>
      <c r="K78" s="31">
        <v>0.6403735626831161</v>
      </c>
      <c r="M78" s="7">
        <v>0.7702196978188266</v>
      </c>
      <c r="N78" s="7">
        <v>0.5703943927086332</v>
      </c>
      <c r="O78" s="7">
        <v>0.7339535805469655</v>
      </c>
      <c r="P78" s="7">
        <v>0.35329173655493407</v>
      </c>
      <c r="R78" s="7">
        <v>1.0828920223820393</v>
      </c>
      <c r="S78" s="7">
        <v>1.3461216460773198</v>
      </c>
      <c r="T78" s="7">
        <v>1.1460153412304035</v>
      </c>
      <c r="U78" s="7">
        <v>1.812571589351895</v>
      </c>
    </row>
    <row r="79" spans="2:21" ht="12.75">
      <c r="B79">
        <v>1969</v>
      </c>
      <c r="C79" s="7">
        <v>13.455980939021753</v>
      </c>
      <c r="D79" s="7">
        <v>25.933279930931835</v>
      </c>
      <c r="E79" s="7">
        <v>11.77942455405475</v>
      </c>
      <c r="F79" s="7">
        <v>14.587968505040656</v>
      </c>
      <c r="H79" s="31">
        <v>0.8381075768420672</v>
      </c>
      <c r="I79" s="31">
        <v>0.771507910650322</v>
      </c>
      <c r="J79" s="31">
        <v>0.8565534637841309</v>
      </c>
      <c r="K79" s="31">
        <v>0.6618658860026789</v>
      </c>
      <c r="M79" s="7">
        <v>0.784163192236383</v>
      </c>
      <c r="N79" s="7">
        <v>0.5699023126924107</v>
      </c>
      <c r="O79" s="7">
        <v>0.7538933964274482</v>
      </c>
      <c r="P79" s="7">
        <v>0.3581862860162545</v>
      </c>
      <c r="R79" s="7">
        <v>1.0687922936701968</v>
      </c>
      <c r="S79" s="7">
        <v>1.3537546584176128</v>
      </c>
      <c r="T79" s="7">
        <v>1.1361731882029589</v>
      </c>
      <c r="U79" s="7">
        <v>1.847778863711318</v>
      </c>
    </row>
    <row r="80" spans="2:21" ht="12.75">
      <c r="B80">
        <v>1970</v>
      </c>
      <c r="C80" s="7">
        <v>13.234662425468063</v>
      </c>
      <c r="D80" s="7">
        <v>26.200815397687343</v>
      </c>
      <c r="E80" s="7">
        <v>13.110975479987275</v>
      </c>
      <c r="F80" s="7">
        <v>15.33070866215985</v>
      </c>
      <c r="H80" s="31">
        <v>0.8265589054307414</v>
      </c>
      <c r="I80" s="31">
        <v>0.7829059834426375</v>
      </c>
      <c r="J80" s="31">
        <v>0.8675182657331516</v>
      </c>
      <c r="K80" s="31">
        <v>0.6623704223529682</v>
      </c>
      <c r="M80" s="7">
        <v>0.8135811562420097</v>
      </c>
      <c r="N80" s="7">
        <v>0.5598284251028472</v>
      </c>
      <c r="O80" s="7">
        <v>0.7413069085736441</v>
      </c>
      <c r="P80" s="7">
        <v>0.363645549460806</v>
      </c>
      <c r="R80" s="7">
        <v>1.0159513886096834</v>
      </c>
      <c r="S80" s="7">
        <v>1.3984748689722362</v>
      </c>
      <c r="T80" s="7">
        <v>1.1702552015903265</v>
      </c>
      <c r="U80" s="7">
        <v>1.8214398880038138</v>
      </c>
    </row>
    <row r="81" spans="2:21" ht="12.75">
      <c r="B81">
        <v>1971</v>
      </c>
      <c r="C81" s="7">
        <v>13.397592512832283</v>
      </c>
      <c r="D81" s="7">
        <v>26.876808698632257</v>
      </c>
      <c r="E81" s="7">
        <v>13.40845965483679</v>
      </c>
      <c r="F81" s="7">
        <v>15.744320081489862</v>
      </c>
      <c r="H81" s="31">
        <v>0.8259802159405923</v>
      </c>
      <c r="I81" s="31">
        <v>0.7662426474402909</v>
      </c>
      <c r="J81" s="31">
        <v>0.8797654001789007</v>
      </c>
      <c r="K81" s="31">
        <v>0.6769656347509554</v>
      </c>
      <c r="M81" s="7">
        <v>0.8166746543094173</v>
      </c>
      <c r="N81" s="7">
        <v>0.5575802033962183</v>
      </c>
      <c r="O81" s="7">
        <v>0.7493308413423433</v>
      </c>
      <c r="P81" s="7">
        <v>0.35995381868716125</v>
      </c>
      <c r="R81" s="7">
        <v>1.0113944538159372</v>
      </c>
      <c r="S81" s="7">
        <v>1.3742285733480328</v>
      </c>
      <c r="T81" s="7">
        <v>1.1740680506395524</v>
      </c>
      <c r="U81" s="7">
        <v>1.8806930820996952</v>
      </c>
    </row>
    <row r="82" spans="2:21" ht="12.75">
      <c r="B82">
        <v>1972</v>
      </c>
      <c r="C82" s="7">
        <v>13.186792500643556</v>
      </c>
      <c r="D82" s="7">
        <v>27.424840428760596</v>
      </c>
      <c r="E82" s="7">
        <v>14.359076962901248</v>
      </c>
      <c r="F82" s="7">
        <v>16.07195705043653</v>
      </c>
      <c r="H82" s="31">
        <v>0.826308633545281</v>
      </c>
      <c r="I82" s="31">
        <v>0.7754384552433154</v>
      </c>
      <c r="J82" s="31">
        <v>0.8837647484709629</v>
      </c>
      <c r="K82" s="31">
        <v>0.6885081800387056</v>
      </c>
      <c r="M82" s="7">
        <v>0.8564572955456516</v>
      </c>
      <c r="N82" s="7">
        <v>0.5701021757993053</v>
      </c>
      <c r="O82" s="7">
        <v>0.7479218536403408</v>
      </c>
      <c r="P82" s="7">
        <v>0.3510934483701734</v>
      </c>
      <c r="R82" s="7">
        <v>0.9647984059950556</v>
      </c>
      <c r="S82" s="7">
        <v>1.3601745233757803</v>
      </c>
      <c r="T82" s="7">
        <v>1.181627123434671</v>
      </c>
      <c r="U82" s="7">
        <v>1.960971395096986</v>
      </c>
    </row>
    <row r="83" spans="2:21" ht="12.75">
      <c r="B83">
        <v>1973</v>
      </c>
      <c r="C83" s="7">
        <v>14.476772848095308</v>
      </c>
      <c r="D83" s="7">
        <v>28.526949828899962</v>
      </c>
      <c r="E83" s="7">
        <v>16.525739422730744</v>
      </c>
      <c r="F83" s="7">
        <v>16.997011616071134</v>
      </c>
      <c r="H83" s="31">
        <v>0.8331791189197987</v>
      </c>
      <c r="I83" s="31">
        <v>0.7837388944468557</v>
      </c>
      <c r="J83" s="31">
        <v>0.8929276859414339</v>
      </c>
      <c r="K83" s="31">
        <v>0.6710938264855272</v>
      </c>
      <c r="M83" s="7">
        <v>0.8306602808121669</v>
      </c>
      <c r="N83" s="7">
        <v>0.5738483364881121</v>
      </c>
      <c r="O83" s="7">
        <v>0.6920625834457667</v>
      </c>
      <c r="P83" s="7">
        <v>0.3564864036869589</v>
      </c>
      <c r="R83" s="7">
        <v>1.0030323324297739</v>
      </c>
      <c r="S83" s="7">
        <v>1.3657596347551524</v>
      </c>
      <c r="T83" s="7">
        <v>1.2902412401716095</v>
      </c>
      <c r="U83" s="7">
        <v>1.8825009308785594</v>
      </c>
    </row>
    <row r="84" spans="2:21" ht="12.75">
      <c r="B84">
        <v>1974</v>
      </c>
      <c r="C84" s="7">
        <v>13.517688516215118</v>
      </c>
      <c r="D84" s="7">
        <v>27.49630708173603</v>
      </c>
      <c r="E84" s="7">
        <v>15.827418474561828</v>
      </c>
      <c r="F84" s="7">
        <v>16.79627198287269</v>
      </c>
      <c r="H84" s="31">
        <v>0.8237566687847808</v>
      </c>
      <c r="I84" s="31">
        <v>0.7866678653985463</v>
      </c>
      <c r="J84" s="31">
        <v>0.8919481589693863</v>
      </c>
      <c r="K84" s="31">
        <v>0.6926953843069392</v>
      </c>
      <c r="M84" s="7">
        <v>0.8772878334047155</v>
      </c>
      <c r="N84" s="7">
        <v>0.5881461362192697</v>
      </c>
      <c r="O84" s="7">
        <v>0.704264735036345</v>
      </c>
      <c r="P84" s="7">
        <v>0.3676935807411915</v>
      </c>
      <c r="R84" s="7">
        <v>0.9389810703151068</v>
      </c>
      <c r="S84" s="7">
        <v>1.3375380997236794</v>
      </c>
      <c r="T84" s="7">
        <v>1.266495558553497</v>
      </c>
      <c r="U84" s="7">
        <v>1.8839304442370726</v>
      </c>
    </row>
    <row r="85" spans="2:21" ht="12.75">
      <c r="B85">
        <v>1975</v>
      </c>
      <c r="C85" s="7">
        <v>13.21535492366711</v>
      </c>
      <c r="D85" s="7">
        <v>25.78619069071884</v>
      </c>
      <c r="E85" s="7">
        <v>14.048855419010689</v>
      </c>
      <c r="F85" s="7">
        <v>17.018516667140567</v>
      </c>
      <c r="H85" s="31">
        <v>0.8313971335919743</v>
      </c>
      <c r="I85" s="31">
        <v>0.7557821041819079</v>
      </c>
      <c r="J85" s="31">
        <v>0.881978590297613</v>
      </c>
      <c r="K85" s="31">
        <v>0.7174800608953463</v>
      </c>
      <c r="M85" s="7">
        <v>0.8964637835936126</v>
      </c>
      <c r="N85" s="7">
        <v>0.6194628816025316</v>
      </c>
      <c r="O85" s="7">
        <v>0.8078272887579201</v>
      </c>
      <c r="P85" s="7">
        <v>0.36047214853473986</v>
      </c>
      <c r="R85" s="7">
        <v>0.9274185402774346</v>
      </c>
      <c r="S85" s="7">
        <v>1.2200603565248698</v>
      </c>
      <c r="T85" s="7">
        <v>1.091791033271115</v>
      </c>
      <c r="U85" s="7">
        <v>1.9903846162385643</v>
      </c>
    </row>
    <row r="86" spans="2:21" ht="12.75">
      <c r="B86">
        <v>1976</v>
      </c>
      <c r="C86" s="7">
        <v>12.743241249818308</v>
      </c>
      <c r="D86" s="7">
        <v>26.014940481022716</v>
      </c>
      <c r="E86" s="7">
        <v>14.093435656159198</v>
      </c>
      <c r="F86" s="7">
        <v>17.76108566674197</v>
      </c>
      <c r="H86" s="31">
        <v>0.8263053119976315</v>
      </c>
      <c r="I86" s="31">
        <v>0.7600134896353374</v>
      </c>
      <c r="J86" s="31">
        <v>0.8781342214661205</v>
      </c>
      <c r="K86" s="31">
        <v>0.6895302076441875</v>
      </c>
      <c r="M86" s="7">
        <v>0.9506962869837862</v>
      </c>
      <c r="N86" s="7">
        <v>0.6399594692562718</v>
      </c>
      <c r="O86" s="7">
        <v>0.828377728617508</v>
      </c>
      <c r="P86" s="7">
        <v>0.3582719812240553</v>
      </c>
      <c r="R86" s="7">
        <v>0.8691580300783522</v>
      </c>
      <c r="S86" s="7">
        <v>1.1875962871814152</v>
      </c>
      <c r="T86" s="7">
        <v>1.06006498138434</v>
      </c>
      <c r="U86" s="7">
        <v>1.9246557096374095</v>
      </c>
    </row>
    <row r="87" spans="2:21" ht="12.75">
      <c r="B87">
        <v>1977</v>
      </c>
      <c r="C87" s="7">
        <v>12.230796968970115</v>
      </c>
      <c r="D87" s="7">
        <v>26.868217014158112</v>
      </c>
      <c r="E87" s="7">
        <v>14.460248591550279</v>
      </c>
      <c r="F87" s="7">
        <v>17.717278081215404</v>
      </c>
      <c r="H87" s="31">
        <v>0.8108257618703225</v>
      </c>
      <c r="I87" s="31">
        <v>0.7640581074630187</v>
      </c>
      <c r="J87" s="31">
        <v>0.8904002422457925</v>
      </c>
      <c r="K87" s="31">
        <v>0.7082898438605417</v>
      </c>
      <c r="M87" s="7">
        <v>1.0124943718122603</v>
      </c>
      <c r="N87" s="7">
        <v>0.6413331949655807</v>
      </c>
      <c r="O87" s="7">
        <v>0.8347528095356338</v>
      </c>
      <c r="P87" s="7">
        <v>0.36430891739800125</v>
      </c>
      <c r="R87" s="7">
        <v>0.8008200188007248</v>
      </c>
      <c r="S87" s="7">
        <v>1.1913590524563824</v>
      </c>
      <c r="T87" s="7">
        <v>1.0666633667769443</v>
      </c>
      <c r="U87" s="7">
        <v>1.9442430374333046</v>
      </c>
    </row>
    <row r="88" spans="2:21" ht="12.75">
      <c r="B88">
        <v>1978</v>
      </c>
      <c r="C88" s="7">
        <v>12.4377429111744</v>
      </c>
      <c r="D88" s="7">
        <v>27.731222963215068</v>
      </c>
      <c r="E88" s="7">
        <v>15.220069145848331</v>
      </c>
      <c r="F88" s="7">
        <v>18.318975052584786</v>
      </c>
      <c r="H88" s="31">
        <v>0.8217791436733691</v>
      </c>
      <c r="I88" s="31">
        <v>0.7728935526469894</v>
      </c>
      <c r="J88" s="31">
        <v>0.8897712289369972</v>
      </c>
      <c r="K88" s="31">
        <v>0.7037481379278575</v>
      </c>
      <c r="M88" s="7">
        <v>1.0313635634098806</v>
      </c>
      <c r="N88" s="7">
        <v>0.6502673689609845</v>
      </c>
      <c r="O88" s="7">
        <v>0.8271737873963876</v>
      </c>
      <c r="P88" s="7">
        <v>0.3580241909312618</v>
      </c>
      <c r="R88" s="7">
        <v>0.7967890013065944</v>
      </c>
      <c r="S88" s="7">
        <v>1.1885780980859313</v>
      </c>
      <c r="T88" s="7">
        <v>1.07567628773349</v>
      </c>
      <c r="U88" s="7">
        <v>1.965695743655913</v>
      </c>
    </row>
    <row r="89" spans="2:21" ht="12.75">
      <c r="B89">
        <v>1979</v>
      </c>
      <c r="C89" s="7">
        <v>12.716499387739324</v>
      </c>
      <c r="D89" s="7">
        <v>28.202194876753705</v>
      </c>
      <c r="E89" s="7">
        <v>15.866748343733947</v>
      </c>
      <c r="F89" s="7">
        <v>17.811836889465596</v>
      </c>
      <c r="H89" s="31">
        <v>0.8223274890732527</v>
      </c>
      <c r="I89" s="31">
        <v>0.77058558594669</v>
      </c>
      <c r="J89" s="31">
        <v>0.8906576168658433</v>
      </c>
      <c r="K89" s="31">
        <v>0.7204891745474338</v>
      </c>
      <c r="M89" s="7">
        <v>1.0354487349555415</v>
      </c>
      <c r="N89" s="7">
        <v>0.6545012726072794</v>
      </c>
      <c r="O89" s="7">
        <v>0.8297829672666834</v>
      </c>
      <c r="P89" s="7">
        <v>0.3633795798897589</v>
      </c>
      <c r="R89" s="7">
        <v>0.7941749903326314</v>
      </c>
      <c r="S89" s="7">
        <v>1.1773630063039844</v>
      </c>
      <c r="T89" s="7">
        <v>1.0733621344382156</v>
      </c>
      <c r="U89" s="7">
        <v>1.982796481353635</v>
      </c>
    </row>
    <row r="90" spans="2:21" ht="12.75">
      <c r="B90">
        <v>1980</v>
      </c>
      <c r="C90" s="7">
        <v>11.802725103641668</v>
      </c>
      <c r="D90" s="7">
        <v>25.41730459540179</v>
      </c>
      <c r="E90" s="7">
        <v>15.856776872035773</v>
      </c>
      <c r="F90" s="7">
        <v>17.820371957048945</v>
      </c>
      <c r="H90" s="31">
        <v>0.8057324048483158</v>
      </c>
      <c r="I90" s="31">
        <v>0.7690552836621171</v>
      </c>
      <c r="J90" s="31">
        <v>0.8960213114451399</v>
      </c>
      <c r="K90" s="31">
        <v>0.7211618635794094</v>
      </c>
      <c r="M90" s="7">
        <v>1.0956360643391938</v>
      </c>
      <c r="N90" s="7">
        <v>0.7192042711159958</v>
      </c>
      <c r="O90" s="7">
        <v>0.8472264282577641</v>
      </c>
      <c r="P90" s="7">
        <v>0.3606658589734427</v>
      </c>
      <c r="R90" s="7">
        <v>0.7354014997071803</v>
      </c>
      <c r="S90" s="7">
        <v>1.0693141219375226</v>
      </c>
      <c r="T90" s="7">
        <v>1.0575936745596068</v>
      </c>
      <c r="U90" s="7">
        <v>1.999510114658634</v>
      </c>
    </row>
    <row r="91" spans="2:21" ht="12.75">
      <c r="B91">
        <v>1981</v>
      </c>
      <c r="C91" s="7">
        <v>10.886310886508006</v>
      </c>
      <c r="D91" s="7">
        <v>24.768012174777006</v>
      </c>
      <c r="E91" s="7">
        <v>14.84302824641362</v>
      </c>
      <c r="F91" s="7">
        <v>17.34137250399523</v>
      </c>
      <c r="H91" s="31">
        <v>0.7984719325001685</v>
      </c>
      <c r="I91" s="31">
        <v>0.7381621274589948</v>
      </c>
      <c r="J91" s="31">
        <v>0.8962866800984112</v>
      </c>
      <c r="K91" s="31">
        <v>0.7276243753065613</v>
      </c>
      <c r="M91" s="7">
        <v>1.1709592382006853</v>
      </c>
      <c r="N91" s="7">
        <v>0.7488032774013295</v>
      </c>
      <c r="O91" s="7">
        <v>0.9271221618103865</v>
      </c>
      <c r="P91" s="7">
        <v>0.37093564168942667</v>
      </c>
      <c r="R91" s="7">
        <v>0.6818955830837573</v>
      </c>
      <c r="S91" s="7">
        <v>0.9857891247761841</v>
      </c>
      <c r="T91" s="7">
        <v>0.9667406486629949</v>
      </c>
      <c r="U91" s="7">
        <v>1.9615470902647476</v>
      </c>
    </row>
    <row r="92" spans="2:21" ht="12.75">
      <c r="B92">
        <v>1982</v>
      </c>
      <c r="C92" s="7">
        <v>11.376386773423839</v>
      </c>
      <c r="D92" s="7">
        <v>23.17105722618272</v>
      </c>
      <c r="E92" s="7">
        <v>13.875723137882032</v>
      </c>
      <c r="F92" s="7">
        <v>17.344820478397978</v>
      </c>
      <c r="H92" s="31">
        <v>0.8035732702689519</v>
      </c>
      <c r="I92" s="31">
        <v>0.7182402871334641</v>
      </c>
      <c r="J92" s="31">
        <v>0.8851835248008763</v>
      </c>
      <c r="K92" s="31">
        <v>0.7128681182150981</v>
      </c>
      <c r="M92" s="7">
        <v>1.1387312737398763</v>
      </c>
      <c r="N92" s="7">
        <v>0.7774023396051994</v>
      </c>
      <c r="O92" s="7">
        <v>1.0153334450242169</v>
      </c>
      <c r="P92" s="7">
        <v>0.37682151848613477</v>
      </c>
      <c r="R92" s="7">
        <v>0.705674190917597</v>
      </c>
      <c r="S92" s="7">
        <v>0.9238977689444817</v>
      </c>
      <c r="T92" s="7">
        <v>0.8718155884048157</v>
      </c>
      <c r="U92" s="7">
        <v>1.891762848095567</v>
      </c>
    </row>
    <row r="93" spans="2:21" ht="12.75">
      <c r="B93">
        <v>1983</v>
      </c>
      <c r="C93" s="7">
        <v>11.751956519337629</v>
      </c>
      <c r="D93" s="7">
        <v>22.41412122142605</v>
      </c>
      <c r="E93" s="7">
        <v>13.49167452981011</v>
      </c>
      <c r="F93" s="7">
        <v>17.324136679518592</v>
      </c>
      <c r="H93" s="31">
        <v>0.8134229185652001</v>
      </c>
      <c r="I93" s="31">
        <v>0.7598754197702117</v>
      </c>
      <c r="J93" s="31">
        <v>0.8826183962067277</v>
      </c>
      <c r="K93" s="31">
        <v>0.7093403485746246</v>
      </c>
      <c r="M93" s="7">
        <v>1.1406157614380326</v>
      </c>
      <c r="N93" s="7">
        <v>0.8287986826055173</v>
      </c>
      <c r="O93" s="7">
        <v>1.0610383018119383</v>
      </c>
      <c r="P93" s="7">
        <v>0.38600704431564453</v>
      </c>
      <c r="R93" s="7">
        <v>0.7131436773586893</v>
      </c>
      <c r="S93" s="7">
        <v>0.9168395603397564</v>
      </c>
      <c r="T93" s="7">
        <v>0.83184404813613</v>
      </c>
      <c r="U93" s="7">
        <v>1.8376359417507597</v>
      </c>
    </row>
    <row r="94" spans="2:21" ht="12.75">
      <c r="B94">
        <v>1984</v>
      </c>
      <c r="C94" s="7">
        <v>11.090496586857178</v>
      </c>
      <c r="D94" s="7">
        <v>24.838103486363412</v>
      </c>
      <c r="E94" s="7">
        <v>13.698223317995598</v>
      </c>
      <c r="F94" s="7">
        <v>17.067698203891872</v>
      </c>
      <c r="H94" s="31">
        <v>0.7913394943292107</v>
      </c>
      <c r="I94" s="31">
        <v>0.7441226609361576</v>
      </c>
      <c r="J94" s="31">
        <v>0.8821588939202166</v>
      </c>
      <c r="K94" s="31">
        <v>0.7082506432286613</v>
      </c>
      <c r="M94" s="7">
        <v>1.2371003526778936</v>
      </c>
      <c r="N94" s="7">
        <v>0.7942949753072738</v>
      </c>
      <c r="O94" s="7">
        <v>1.0791574379654665</v>
      </c>
      <c r="P94" s="7">
        <v>0.3930839605744076</v>
      </c>
      <c r="R94" s="7">
        <v>0.6396728386797682</v>
      </c>
      <c r="S94" s="7">
        <v>0.9368341536446119</v>
      </c>
      <c r="T94" s="7">
        <v>0.817451525500625</v>
      </c>
      <c r="U94" s="7">
        <v>1.8017928011297515</v>
      </c>
    </row>
    <row r="95" spans="2:21" ht="12.75">
      <c r="B95">
        <v>1985</v>
      </c>
      <c r="C95" s="7">
        <v>11.737171547900715</v>
      </c>
      <c r="D95" s="7">
        <v>25.153521926998557</v>
      </c>
      <c r="E95" s="7">
        <v>13.322682681128978</v>
      </c>
      <c r="F95" s="7">
        <v>17.187705173328673</v>
      </c>
      <c r="H95" s="31">
        <v>0.8133884704313773</v>
      </c>
      <c r="I95" s="31">
        <v>0.7354533121200911</v>
      </c>
      <c r="J95" s="31">
        <v>0.8775795221826072</v>
      </c>
      <c r="K95" s="31">
        <v>0.7091821652187797</v>
      </c>
      <c r="M95" s="7">
        <v>1.2068108613703978</v>
      </c>
      <c r="N95" s="7">
        <v>0.8066616092821262</v>
      </c>
      <c r="O95" s="7">
        <v>1.1515609788374013</v>
      </c>
      <c r="P95" s="7">
        <v>0.3903092343063587</v>
      </c>
      <c r="R95" s="7">
        <v>0.6739983011983597</v>
      </c>
      <c r="S95" s="7">
        <v>0.9117246980113438</v>
      </c>
      <c r="T95" s="7">
        <v>0.762078203681926</v>
      </c>
      <c r="U95" s="7">
        <v>1.8169991614455976</v>
      </c>
    </row>
    <row r="96" spans="2:21" ht="12.75">
      <c r="B96">
        <v>1986</v>
      </c>
      <c r="C96" s="7">
        <v>12.094756601524665</v>
      </c>
      <c r="D96" s="7">
        <v>24.87247010442973</v>
      </c>
      <c r="E96" s="7">
        <v>13.627943177679144</v>
      </c>
      <c r="F96" s="7">
        <v>17.22871750814074</v>
      </c>
      <c r="H96" s="31">
        <v>0.8189073719514649</v>
      </c>
      <c r="I96" s="31">
        <v>0.7432894413325443</v>
      </c>
      <c r="J96" s="31">
        <v>0.879931025764402</v>
      </c>
      <c r="K96" s="31">
        <v>0.7078983443985815</v>
      </c>
      <c r="M96" s="7">
        <v>1.2188600591152166</v>
      </c>
      <c r="N96" s="7">
        <v>0.835650870479269</v>
      </c>
      <c r="O96" s="7">
        <v>1.1510962992056364</v>
      </c>
      <c r="P96" s="7">
        <v>0.40181489370866563</v>
      </c>
      <c r="R96" s="7">
        <v>0.6718633249381545</v>
      </c>
      <c r="S96" s="7">
        <v>0.889473663691928</v>
      </c>
      <c r="T96" s="7">
        <v>0.7644286810509566</v>
      </c>
      <c r="U96" s="7">
        <v>1.761827548200711</v>
      </c>
    </row>
    <row r="97" spans="2:21" ht="12.75">
      <c r="B97">
        <v>1987</v>
      </c>
      <c r="C97" s="7">
        <v>12.561179082479654</v>
      </c>
      <c r="D97" s="7">
        <v>25.497286388966845</v>
      </c>
      <c r="E97" s="7">
        <v>13.895221211161985</v>
      </c>
      <c r="F97" s="7">
        <v>17.42596946233641</v>
      </c>
      <c r="H97" s="31">
        <v>0.8277909802172708</v>
      </c>
      <c r="I97" s="31">
        <v>0.7667584808990654</v>
      </c>
      <c r="J97" s="31">
        <v>0.8786523229765458</v>
      </c>
      <c r="K97" s="31">
        <v>0.7083019201285454</v>
      </c>
      <c r="M97" s="7">
        <v>1.2254771062128769</v>
      </c>
      <c r="N97" s="7">
        <v>0.8357325141557607</v>
      </c>
      <c r="O97" s="7">
        <v>1.1698272220723718</v>
      </c>
      <c r="P97" s="7">
        <v>0.3989570814992782</v>
      </c>
      <c r="R97" s="7">
        <v>0.6754846549319998</v>
      </c>
      <c r="S97" s="7">
        <v>0.9174687689082297</v>
      </c>
      <c r="T97" s="7">
        <v>0.7510958083365474</v>
      </c>
      <c r="U97" s="7">
        <v>1.775460156599575</v>
      </c>
    </row>
    <row r="98" spans="2:21" ht="12.75">
      <c r="B98">
        <v>1988</v>
      </c>
      <c r="C98" s="7">
        <v>13.675831515390236</v>
      </c>
      <c r="D98" s="7">
        <v>25.151285681849124</v>
      </c>
      <c r="E98" s="7">
        <v>15.044374161152533</v>
      </c>
      <c r="F98" s="7">
        <v>17.503675679815956</v>
      </c>
      <c r="H98" s="31">
        <v>0.8320387670702051</v>
      </c>
      <c r="I98" s="31">
        <v>0.7978378393954008</v>
      </c>
      <c r="J98" s="31">
        <v>0.8807208557745597</v>
      </c>
      <c r="K98" s="31">
        <v>0.7191172625558762</v>
      </c>
      <c r="M98" s="7">
        <v>1.1779902675126581</v>
      </c>
      <c r="N98" s="7">
        <v>0.8744306234631454</v>
      </c>
      <c r="O98" s="7">
        <v>1.1418922094421153</v>
      </c>
      <c r="P98" s="7">
        <v>0.4023627122624614</v>
      </c>
      <c r="R98" s="7">
        <v>0.7063205783754614</v>
      </c>
      <c r="S98" s="7">
        <v>0.9124083923726252</v>
      </c>
      <c r="T98" s="7">
        <v>0.7712819550672354</v>
      </c>
      <c r="U98" s="7">
        <v>1.7873220280615136</v>
      </c>
    </row>
    <row r="99" spans="2:21" ht="12.75">
      <c r="B99">
        <v>1989</v>
      </c>
      <c r="C99" s="7">
        <v>13.753211698186915</v>
      </c>
      <c r="D99" s="7">
        <v>25.347730040214955</v>
      </c>
      <c r="E99" s="7">
        <v>15.229730658860488</v>
      </c>
      <c r="F99" s="7">
        <v>17.564083643886125</v>
      </c>
      <c r="H99" s="31">
        <v>0.8384325195355793</v>
      </c>
      <c r="I99" s="31">
        <v>0.7764799641293311</v>
      </c>
      <c r="J99" s="31">
        <v>0.882757817962912</v>
      </c>
      <c r="K99" s="31">
        <v>0.7097747918396089</v>
      </c>
      <c r="M99" s="7">
        <v>1.1934465404290227</v>
      </c>
      <c r="N99" s="7">
        <v>0.8888941716578358</v>
      </c>
      <c r="O99" s="7">
        <v>1.1776932122347312</v>
      </c>
      <c r="P99" s="7">
        <v>0.40489545707417096</v>
      </c>
      <c r="R99" s="7">
        <v>0.7025304369596462</v>
      </c>
      <c r="S99" s="7">
        <v>0.8735347681278569</v>
      </c>
      <c r="T99" s="7">
        <v>0.7495651743528651</v>
      </c>
      <c r="U99" s="7">
        <v>1.7529271422474748</v>
      </c>
    </row>
    <row r="100" spans="2:21" ht="12.75">
      <c r="B100">
        <v>1990</v>
      </c>
      <c r="C100" s="7">
        <v>13.12333947304936</v>
      </c>
      <c r="D100" s="7">
        <v>25.743557785528424</v>
      </c>
      <c r="E100" s="7">
        <v>15.684500664125672</v>
      </c>
      <c r="F100" s="7">
        <v>16.668885730484632</v>
      </c>
      <c r="H100" s="31">
        <v>0.8300754055857861</v>
      </c>
      <c r="I100" s="31">
        <v>0.7710918067645247</v>
      </c>
      <c r="J100" s="31">
        <v>0.8887093072667893</v>
      </c>
      <c r="K100" s="31">
        <v>0.6977983664486206</v>
      </c>
      <c r="M100" s="7">
        <v>1.2519612462627663</v>
      </c>
      <c r="N100" s="7">
        <v>0.8815518529049983</v>
      </c>
      <c r="O100" s="7">
        <v>1.198032024497601</v>
      </c>
      <c r="P100" s="7">
        <v>0.41357656361339984</v>
      </c>
      <c r="R100" s="7">
        <v>0.6630200479956124</v>
      </c>
      <c r="S100" s="7">
        <v>0.8746981861855636</v>
      </c>
      <c r="T100" s="7">
        <v>0.7418076387728222</v>
      </c>
      <c r="U100" s="7">
        <v>1.687142318087155</v>
      </c>
    </row>
    <row r="101" spans="2:21" ht="12.75">
      <c r="B101">
        <v>1991</v>
      </c>
      <c r="C101" s="7">
        <v>12.222332114662304</v>
      </c>
      <c r="D101" s="7">
        <v>24.210583414409264</v>
      </c>
      <c r="E101" s="7">
        <v>16.395672597963177</v>
      </c>
      <c r="F101" s="7">
        <v>15.74819616981807</v>
      </c>
      <c r="H101" s="31">
        <v>0.8205667545201776</v>
      </c>
      <c r="I101" s="31">
        <v>0.7681291545416022</v>
      </c>
      <c r="J101" s="31">
        <v>0.8950484031903199</v>
      </c>
      <c r="K101" s="31">
        <v>0.7146243438822221</v>
      </c>
      <c r="M101" s="7">
        <v>1.3219421633156485</v>
      </c>
      <c r="N101" s="7">
        <v>0.9258107997704672</v>
      </c>
      <c r="O101" s="7">
        <v>1.179999053417115</v>
      </c>
      <c r="P101" s="7">
        <v>0.40784450151800505</v>
      </c>
      <c r="R101" s="7">
        <v>0.6207281810741713</v>
      </c>
      <c r="S101" s="7">
        <v>0.8296826465321443</v>
      </c>
      <c r="T101" s="7">
        <v>0.7585162043972685</v>
      </c>
      <c r="U101" s="7">
        <v>1.7521980588738517</v>
      </c>
    </row>
    <row r="102" spans="2:21" ht="12.75">
      <c r="B102">
        <v>1992</v>
      </c>
      <c r="C102" s="7">
        <v>11.872838009049813</v>
      </c>
      <c r="D102" s="7">
        <v>24.840671872046165</v>
      </c>
      <c r="E102" s="7">
        <v>15.826573511253905</v>
      </c>
      <c r="F102" s="7">
        <v>14.217275823188057</v>
      </c>
      <c r="H102" s="31">
        <v>0.8104536439745528</v>
      </c>
      <c r="I102" s="31">
        <v>0.7538861447735615</v>
      </c>
      <c r="J102" s="31">
        <v>0.8965124329275082</v>
      </c>
      <c r="K102" s="31">
        <v>0.6936449095588914</v>
      </c>
      <c r="M102" s="7">
        <v>1.3587823799397034</v>
      </c>
      <c r="N102" s="7">
        <v>0.9224693370244126</v>
      </c>
      <c r="O102" s="7">
        <v>1.2303683188923404</v>
      </c>
      <c r="P102" s="7">
        <v>0.3751382844933685</v>
      </c>
      <c r="R102" s="7">
        <v>0.5964558092153927</v>
      </c>
      <c r="S102" s="7">
        <v>0.8172479176439124</v>
      </c>
      <c r="T102" s="7">
        <v>0.7286537040669321</v>
      </c>
      <c r="U102" s="7">
        <v>1.8017858542608</v>
      </c>
    </row>
    <row r="103" spans="2:21" ht="12.75">
      <c r="B103">
        <v>1993</v>
      </c>
      <c r="C103" s="7">
        <v>11.21976135328679</v>
      </c>
      <c r="D103" s="7">
        <v>24.619124796490006</v>
      </c>
      <c r="E103" s="7">
        <v>15.277043219182275</v>
      </c>
      <c r="F103" s="7">
        <v>12.812562307794423</v>
      </c>
      <c r="H103" s="31">
        <v>0.8061189034479227</v>
      </c>
      <c r="I103" s="31">
        <v>0.7821049978007694</v>
      </c>
      <c r="J103" s="31">
        <v>0.8921747598540873</v>
      </c>
      <c r="K103" s="31">
        <v>0.6833425598088008</v>
      </c>
      <c r="M103" s="7">
        <v>1.4673336035729336</v>
      </c>
      <c r="N103" s="7">
        <v>0.9454181406642063</v>
      </c>
      <c r="O103" s="7">
        <v>1.273937042633574</v>
      </c>
      <c r="P103" s="7">
        <v>0.3820292479901707</v>
      </c>
      <c r="R103" s="7">
        <v>0.549376707168047</v>
      </c>
      <c r="S103" s="7">
        <v>0.827258293617361</v>
      </c>
      <c r="T103" s="7">
        <v>0.7003287682173992</v>
      </c>
      <c r="U103" s="7">
        <v>1.7754121630322446</v>
      </c>
    </row>
    <row r="104" spans="2:21" ht="12.75">
      <c r="B104">
        <v>1994</v>
      </c>
      <c r="C104" s="7">
        <v>11.60928767449899</v>
      </c>
      <c r="D104" s="7">
        <v>26.54094495497295</v>
      </c>
      <c r="E104" s="7">
        <v>15.534109345957766</v>
      </c>
      <c r="F104" s="7">
        <v>10.577943754924895</v>
      </c>
      <c r="H104" s="31">
        <v>0.813510845333661</v>
      </c>
      <c r="I104" s="31">
        <v>0.7643814902373833</v>
      </c>
      <c r="J104" s="31">
        <v>0.8890229630019718</v>
      </c>
      <c r="K104" s="31">
        <v>0.6853848555989948</v>
      </c>
      <c r="M104" s="7">
        <v>1.476144590481791</v>
      </c>
      <c r="N104" s="7">
        <v>0.9025802841099891</v>
      </c>
      <c r="O104" s="7">
        <v>1.262654334084272</v>
      </c>
      <c r="P104" s="7">
        <v>0.3967083682062713</v>
      </c>
      <c r="R104" s="7">
        <v>0.551105122478648</v>
      </c>
      <c r="S104" s="7">
        <v>0.8468847632663724</v>
      </c>
      <c r="T104" s="7">
        <v>0.7040905329380801</v>
      </c>
      <c r="U104" s="7">
        <v>1.7051925492516777</v>
      </c>
    </row>
    <row r="105" spans="2:21" ht="12.75">
      <c r="B105">
        <v>1995</v>
      </c>
      <c r="C105" s="7">
        <v>11.569167182456678</v>
      </c>
      <c r="D105" s="7">
        <v>25.668700046317134</v>
      </c>
      <c r="E105" s="7">
        <v>15.544752795233086</v>
      </c>
      <c r="F105" s="7">
        <v>9.780423818105845</v>
      </c>
      <c r="H105" s="31">
        <v>0.8137083411333389</v>
      </c>
      <c r="I105" s="31">
        <v>0.7886471035922008</v>
      </c>
      <c r="J105" s="31">
        <v>0.8875385378865346</v>
      </c>
      <c r="K105" s="31">
        <v>0.6836041449170452</v>
      </c>
      <c r="M105" s="7">
        <v>1.5179501610008557</v>
      </c>
      <c r="N105" s="7">
        <v>0.9464599193430707</v>
      </c>
      <c r="O105" s="7">
        <v>1.2835110202501931</v>
      </c>
      <c r="P105" s="7">
        <v>0.39620397021113507</v>
      </c>
      <c r="R105" s="7">
        <v>0.5360573502603161</v>
      </c>
      <c r="S105" s="7">
        <v>0.8332599061771085</v>
      </c>
      <c r="T105" s="7">
        <v>0.6914927288380648</v>
      </c>
      <c r="U105" s="7">
        <v>1.6595992105271369</v>
      </c>
    </row>
    <row r="106" spans="2:21" ht="12.75">
      <c r="B106">
        <v>1996</v>
      </c>
      <c r="C106" s="7">
        <v>11.443332816478637</v>
      </c>
      <c r="D106" s="7">
        <v>26.407848722280335</v>
      </c>
      <c r="E106" s="7">
        <v>15.753481123056305</v>
      </c>
      <c r="F106" s="7">
        <v>8.728897887679283</v>
      </c>
      <c r="H106" s="31">
        <v>0.800182557712791</v>
      </c>
      <c r="I106" s="31">
        <v>0.7785096298004779</v>
      </c>
      <c r="J106" s="31">
        <v>0.8899443828048372</v>
      </c>
      <c r="K106" s="31">
        <v>0.6516115433839481</v>
      </c>
      <c r="M106" s="7">
        <v>1.5726886912383615</v>
      </c>
      <c r="N106" s="7">
        <v>0.9440060823471897</v>
      </c>
      <c r="O106" s="7">
        <v>1.3066401977266568</v>
      </c>
      <c r="P106" s="7">
        <v>0.4300324931636804</v>
      </c>
      <c r="R106" s="7">
        <v>0.508799079036242</v>
      </c>
      <c r="S106" s="7">
        <v>0.8246870908551572</v>
      </c>
      <c r="T106" s="7">
        <v>0.6810936816066099</v>
      </c>
      <c r="U106" s="7">
        <v>1.4529102769119906</v>
      </c>
    </row>
    <row r="107" spans="2:21" ht="12.75">
      <c r="B107">
        <v>1997</v>
      </c>
      <c r="C107" s="7">
        <v>11.334400892607995</v>
      </c>
      <c r="D107" s="7">
        <v>27.162462004987827</v>
      </c>
      <c r="E107" s="7">
        <v>15.73477946052693</v>
      </c>
      <c r="F107" s="7">
        <v>8.64725494383926</v>
      </c>
      <c r="H107" s="31">
        <v>0.7994721373791221</v>
      </c>
      <c r="I107" s="31">
        <v>0.781982088490615</v>
      </c>
      <c r="J107" s="31">
        <v>0.8897502521620668</v>
      </c>
      <c r="K107" s="31">
        <v>0.6213928055581112</v>
      </c>
      <c r="M107" s="7">
        <v>1.6345534055455395</v>
      </c>
      <c r="N107" s="7">
        <v>0.9486170466130996</v>
      </c>
      <c r="O107" s="7">
        <v>1.3280944962161698</v>
      </c>
      <c r="P107" s="7">
        <v>0.4526990340957519</v>
      </c>
      <c r="R107" s="7">
        <v>0.48910738227748196</v>
      </c>
      <c r="S107" s="7">
        <v>0.8243390642014807</v>
      </c>
      <c r="T107" s="7">
        <v>0.6699449886262047</v>
      </c>
      <c r="U107" s="7">
        <v>1.3439464483562027</v>
      </c>
    </row>
    <row r="108" spans="2:21" ht="12.75">
      <c r="B108">
        <v>1998</v>
      </c>
      <c r="C108" s="7">
        <v>11.371638125529188</v>
      </c>
      <c r="D108" s="7">
        <v>27.833010996312122</v>
      </c>
      <c r="E108" s="7">
        <v>14.668302206969429</v>
      </c>
      <c r="F108" s="7">
        <v>8.197984148121435</v>
      </c>
      <c r="H108" s="31">
        <v>0.8051401111196821</v>
      </c>
      <c r="I108" s="31">
        <v>0.7857094989375554</v>
      </c>
      <c r="J108" s="31">
        <v>0.894808719764945</v>
      </c>
      <c r="K108" s="31">
        <v>0.6757612333505622</v>
      </c>
      <c r="M108" s="7">
        <v>1.6728636220904989</v>
      </c>
      <c r="N108" s="7">
        <v>0.9548419070743113</v>
      </c>
      <c r="O108" s="7">
        <v>1.3801875816445432</v>
      </c>
      <c r="P108" s="7">
        <v>0.4514795598144149</v>
      </c>
      <c r="R108" s="7">
        <v>0.4812945302220969</v>
      </c>
      <c r="S108" s="7">
        <v>0.822868679219383</v>
      </c>
      <c r="T108" s="7">
        <v>0.6483239899164636</v>
      </c>
      <c r="U108" s="7">
        <v>1.4166007727391117</v>
      </c>
    </row>
    <row r="109" spans="2:21" ht="12.75">
      <c r="B109">
        <v>1999</v>
      </c>
      <c r="C109" s="7">
        <v>11.273316480059188</v>
      </c>
      <c r="D109" s="7">
        <v>27.570089943456793</v>
      </c>
      <c r="E109" s="7">
        <v>14.812808035504563</v>
      </c>
      <c r="F109" s="7">
        <v>8.46102793665149</v>
      </c>
      <c r="H109" s="31">
        <v>0.8017069043934081</v>
      </c>
      <c r="I109" s="31">
        <v>0.7910557639827506</v>
      </c>
      <c r="J109" s="31">
        <v>0.89165488186259</v>
      </c>
      <c r="K109" s="31">
        <v>0.6573008983307402</v>
      </c>
      <c r="M109" s="7">
        <v>1.7312058281857468</v>
      </c>
      <c r="N109" s="7">
        <v>0.996410234296028</v>
      </c>
      <c r="O109" s="7">
        <v>1.3616435807338536</v>
      </c>
      <c r="P109" s="7">
        <v>0.46860929976382504</v>
      </c>
      <c r="R109" s="7">
        <v>0.463091615878843</v>
      </c>
      <c r="S109" s="7">
        <v>0.7939056994347694</v>
      </c>
      <c r="T109" s="7">
        <v>0.6548372088546368</v>
      </c>
      <c r="U109" s="7">
        <v>1.3556486471505729</v>
      </c>
    </row>
    <row r="110" spans="2:21" ht="12.75">
      <c r="B110">
        <v>2000</v>
      </c>
      <c r="C110" s="7">
        <v>11.176555459579786</v>
      </c>
      <c r="D110" s="7">
        <v>27.41688121835157</v>
      </c>
      <c r="E110" s="7">
        <v>15.242541239964357</v>
      </c>
      <c r="F110" s="7">
        <v>8.698848695815443</v>
      </c>
      <c r="H110" s="31">
        <v>0.7987091480270871</v>
      </c>
      <c r="I110" s="31">
        <v>0.7902681932806386</v>
      </c>
      <c r="J110" s="31">
        <v>0.8933150173552596</v>
      </c>
      <c r="K110" s="31">
        <v>0.6555382838077682</v>
      </c>
      <c r="M110" s="7">
        <v>1.8210323545952287</v>
      </c>
      <c r="N110" s="7">
        <v>1.0279394139399893</v>
      </c>
      <c r="O110" s="7">
        <v>1.3581120150793267</v>
      </c>
      <c r="P110" s="7">
        <v>0.49260634954838445</v>
      </c>
      <c r="R110" s="7">
        <v>0.4386023927645266</v>
      </c>
      <c r="S110" s="7">
        <v>0.7687886878971002</v>
      </c>
      <c r="T110" s="7">
        <v>0.65776239915165</v>
      </c>
      <c r="U110" s="7">
        <v>1.2786825900119037</v>
      </c>
    </row>
    <row r="111" spans="2:21" ht="12.75">
      <c r="B111">
        <v>2001</v>
      </c>
      <c r="C111" s="7">
        <v>11.382918056697779</v>
      </c>
      <c r="D111" s="7">
        <v>27.0276189180705</v>
      </c>
      <c r="E111" s="7">
        <v>14.331575152233514</v>
      </c>
      <c r="F111" s="7">
        <v>9.355982950173766</v>
      </c>
      <c r="H111" s="31">
        <v>0.7969196236320353</v>
      </c>
      <c r="I111" s="31">
        <v>0.7959148362480953</v>
      </c>
      <c r="J111" s="31">
        <v>0.8869827568932855</v>
      </c>
      <c r="K111" s="31">
        <v>0.6504702127862985</v>
      </c>
      <c r="M111" s="7">
        <v>1.8088484475678899</v>
      </c>
      <c r="N111" s="7">
        <v>1.0396310503575767</v>
      </c>
      <c r="O111" s="7">
        <v>1.4368916826197438</v>
      </c>
      <c r="P111" s="7">
        <v>0.5065095280755227</v>
      </c>
      <c r="R111" s="7">
        <v>0.4405673812549325</v>
      </c>
      <c r="S111" s="7">
        <v>0.76557432175034</v>
      </c>
      <c r="T111" s="7">
        <v>0.617292707322334</v>
      </c>
      <c r="U111" s="7">
        <v>1.2811507943250742</v>
      </c>
    </row>
    <row r="112" spans="2:21" ht="12.75">
      <c r="B112">
        <v>2002</v>
      </c>
      <c r="C112" s="7">
        <v>10.645767238838552</v>
      </c>
      <c r="D112" s="7">
        <v>26.030861755157744</v>
      </c>
      <c r="E112" s="7">
        <v>13.633679347396669</v>
      </c>
      <c r="F112" s="7">
        <v>9.56087720333909</v>
      </c>
      <c r="H112" s="31">
        <v>0.7818332545329284</v>
      </c>
      <c r="I112" s="31">
        <v>0.7969441715140472</v>
      </c>
      <c r="J112" s="31">
        <v>0.8874452842289957</v>
      </c>
      <c r="K112" s="31">
        <v>0.6527735426519339</v>
      </c>
      <c r="M112" s="7">
        <v>1.9675099685270447</v>
      </c>
      <c r="N112" s="7">
        <v>1.0854922948919967</v>
      </c>
      <c r="O112" s="7">
        <v>1.5200590370012887</v>
      </c>
      <c r="P112" s="7">
        <v>0.5209861984651455</v>
      </c>
      <c r="R112" s="7">
        <v>0.3973719406963104</v>
      </c>
      <c r="S112" s="7">
        <v>0.7341776401953556</v>
      </c>
      <c r="T112" s="7">
        <v>0.5838229059706208</v>
      </c>
      <c r="U112" s="7">
        <v>1.2432162473737818</v>
      </c>
    </row>
    <row r="113" spans="2:21" ht="12.75">
      <c r="B113">
        <v>2003</v>
      </c>
      <c r="C113" s="7">
        <v>10.73876789070837</v>
      </c>
      <c r="D113" s="7">
        <v>25.93685610664002</v>
      </c>
      <c r="E113" s="7">
        <v>13.363682050032688</v>
      </c>
      <c r="F113" s="7">
        <v>9.938544166391415</v>
      </c>
      <c r="H113" s="31">
        <v>0.7910977917503027</v>
      </c>
      <c r="I113" s="31">
        <v>0.7886669528867278</v>
      </c>
      <c r="J113" s="31">
        <v>0.8868874763119149</v>
      </c>
      <c r="K113" s="31">
        <v>0.674636592765749</v>
      </c>
      <c r="M113" s="7">
        <v>1.9984505084845707</v>
      </c>
      <c r="N113" s="7">
        <v>1.105495921016956</v>
      </c>
      <c r="O113" s="7">
        <v>1.57588442468644</v>
      </c>
      <c r="P113" s="7">
        <v>0.5349242352512968</v>
      </c>
      <c r="R113" s="7">
        <v>0.3958555833089877</v>
      </c>
      <c r="S113" s="7">
        <v>0.7134055747227234</v>
      </c>
      <c r="T113" s="7">
        <v>0.5627871323675163</v>
      </c>
      <c r="U113" s="7">
        <v>1.2371521184378091</v>
      </c>
    </row>
    <row r="114" spans="2:21" ht="12.75">
      <c r="B114">
        <v>2004</v>
      </c>
      <c r="C114" s="7">
        <v>11.016074218656751</v>
      </c>
      <c r="D114" s="7">
        <v>27.164648339339255</v>
      </c>
      <c r="E114" s="7">
        <v>13.227541188734914</v>
      </c>
      <c r="F114" s="7">
        <v>10.562065476736986</v>
      </c>
      <c r="H114" s="31">
        <v>0.791261403811881</v>
      </c>
      <c r="I114" s="31">
        <v>0.7875865092233774</v>
      </c>
      <c r="J114" s="31">
        <v>0.884938169575036</v>
      </c>
      <c r="K114" s="31">
        <v>0.6689431042524039</v>
      </c>
      <c r="M114" s="7">
        <v>2.005765245224595</v>
      </c>
      <c r="N114" s="7">
        <v>1.0837339232933008</v>
      </c>
      <c r="O114" s="7">
        <v>1.6287161153038028</v>
      </c>
      <c r="P114" s="7">
        <v>0.5485629554157614</v>
      </c>
      <c r="R114" s="7">
        <v>0.39449352594763887</v>
      </c>
      <c r="S114" s="7">
        <v>0.7267342031981642</v>
      </c>
      <c r="T114" s="7">
        <v>0.543334815232653</v>
      </c>
      <c r="U114" s="7">
        <v>1.1996783639528512</v>
      </c>
    </row>
    <row r="115" spans="2:21" ht="12.75">
      <c r="B115">
        <v>2005</v>
      </c>
      <c r="D115" s="7">
        <v>27.183589762709918</v>
      </c>
      <c r="E115" s="7">
        <v>13.25509195130784</v>
      </c>
      <c r="F115" s="7">
        <v>10.818676940059017</v>
      </c>
      <c r="H115" s="31"/>
      <c r="I115" s="31">
        <v>0.7938772179679695</v>
      </c>
      <c r="J115" s="31">
        <v>0.8945865421216621</v>
      </c>
      <c r="K115" s="31">
        <v>0.6716924494221111</v>
      </c>
      <c r="M115" s="7"/>
      <c r="N115" s="7">
        <v>1.105107574149696</v>
      </c>
      <c r="O115" s="7">
        <v>1.6553414677784726</v>
      </c>
      <c r="P115" s="7">
        <v>0.5752352243738194</v>
      </c>
      <c r="R115" s="7"/>
      <c r="S115" s="7">
        <v>0.7183709862624037</v>
      </c>
      <c r="T115" s="7">
        <v>0.5404241720122128</v>
      </c>
      <c r="U115" s="7">
        <v>1.1506714496213866</v>
      </c>
    </row>
    <row r="116" spans="2:21" ht="12.75">
      <c r="B116">
        <v>2006</v>
      </c>
      <c r="F116" s="7">
        <v>11.511944795744181</v>
      </c>
      <c r="H116" s="31"/>
      <c r="I116" s="31"/>
      <c r="J116" s="31"/>
      <c r="K116" s="31">
        <v>0.6775737950748311</v>
      </c>
      <c r="M116" s="7"/>
      <c r="N116" s="7"/>
      <c r="O116" s="7"/>
      <c r="P116" s="7">
        <v>0.5847806367562967</v>
      </c>
      <c r="R116" s="7"/>
      <c r="S116" s="7"/>
      <c r="T116" s="7"/>
      <c r="U116" s="7">
        <v>1.1349660209970245</v>
      </c>
    </row>
    <row r="117" spans="2:16" ht="12.75">
      <c r="B117">
        <v>2007</v>
      </c>
      <c r="F117" s="7">
        <v>12.243884137391664</v>
      </c>
      <c r="H117" s="31"/>
      <c r="I117" s="31"/>
      <c r="J117" s="31"/>
      <c r="K117" s="31">
        <v>0.6865226291328796</v>
      </c>
      <c r="M117" s="7"/>
      <c r="N117" s="7"/>
      <c r="O117" s="7"/>
      <c r="P117" s="7">
        <v>0.6013734305720264</v>
      </c>
    </row>
    <row r="118" spans="2:16" ht="12.75">
      <c r="B118">
        <v>2008</v>
      </c>
      <c r="F118" s="7">
        <v>12.851116805092587</v>
      </c>
      <c r="H118" s="31"/>
      <c r="I118" s="31"/>
      <c r="J118" s="31"/>
      <c r="K118" s="31">
        <v>0.6699456425810132</v>
      </c>
      <c r="M118" s="7"/>
      <c r="N118" s="7"/>
      <c r="O118" s="7"/>
      <c r="P118" s="7">
        <v>0.6122604530505541</v>
      </c>
    </row>
    <row r="119" spans="13:16" ht="12.75">
      <c r="M119" s="7"/>
      <c r="N119" s="7"/>
      <c r="O119" s="7"/>
      <c r="P119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N13" sqref="N13"/>
    </sheetView>
  </sheetViews>
  <sheetFormatPr defaultColWidth="11.421875" defaultRowHeight="12.75"/>
  <sheetData>
    <row r="1" ht="15.75">
      <c r="A1" s="32" t="s">
        <v>73</v>
      </c>
    </row>
    <row r="2" ht="12.75">
      <c r="A2" s="36" t="s">
        <v>72</v>
      </c>
    </row>
    <row r="3" ht="12.75">
      <c r="A3" s="36" t="s">
        <v>64</v>
      </c>
    </row>
    <row r="4" ht="12.75">
      <c r="A4" s="36" t="s">
        <v>65</v>
      </c>
    </row>
    <row r="5" ht="12.75">
      <c r="A5" s="36" t="s">
        <v>66</v>
      </c>
    </row>
    <row r="8" spans="3:11" ht="12.75">
      <c r="C8" s="35" t="s">
        <v>55</v>
      </c>
      <c r="D8" s="35"/>
      <c r="E8" s="35"/>
      <c r="F8" s="35"/>
      <c r="H8" s="35" t="s">
        <v>70</v>
      </c>
      <c r="I8" s="35"/>
      <c r="J8" s="35"/>
      <c r="K8" s="35"/>
    </row>
    <row r="9" spans="3:11" ht="12.75">
      <c r="C9" s="35" t="s">
        <v>47</v>
      </c>
      <c r="D9" s="35"/>
      <c r="E9" s="35"/>
      <c r="F9" s="35"/>
      <c r="H9" s="35" t="s">
        <v>74</v>
      </c>
      <c r="I9" s="35"/>
      <c r="J9" s="35"/>
      <c r="K9" s="35"/>
    </row>
    <row r="10" spans="3:11" ht="12.75">
      <c r="C10" s="35" t="s">
        <v>51</v>
      </c>
      <c r="D10" s="35" t="s">
        <v>52</v>
      </c>
      <c r="E10" s="35" t="s">
        <v>53</v>
      </c>
      <c r="F10" s="35" t="s">
        <v>54</v>
      </c>
      <c r="H10" s="35" t="s">
        <v>51</v>
      </c>
      <c r="I10" s="35" t="s">
        <v>52</v>
      </c>
      <c r="J10" s="35" t="s">
        <v>53</v>
      </c>
      <c r="K10" s="35" t="s">
        <v>54</v>
      </c>
    </row>
    <row r="11" spans="2:11" ht="12.75">
      <c r="B11">
        <v>1961</v>
      </c>
      <c r="C11" s="7">
        <v>11.721060983317523</v>
      </c>
      <c r="D11" s="7"/>
      <c r="E11" s="7">
        <v>6.600781323162382</v>
      </c>
      <c r="F11" s="7">
        <v>11.453690336686094</v>
      </c>
      <c r="G11" s="7"/>
      <c r="H11" s="7">
        <v>0.3496023021219647</v>
      </c>
      <c r="I11" s="7"/>
      <c r="J11" s="7">
        <v>0.295577724505795</v>
      </c>
      <c r="K11" s="7">
        <v>0.29928508044103314</v>
      </c>
    </row>
    <row r="12" spans="2:11" ht="12.75">
      <c r="B12">
        <v>1962</v>
      </c>
      <c r="C12" s="7">
        <v>11.916174946022384</v>
      </c>
      <c r="D12" s="7"/>
      <c r="E12" s="7">
        <v>6.588884766010208</v>
      </c>
      <c r="F12" s="7">
        <v>11.017521839343184</v>
      </c>
      <c r="G12" s="7"/>
      <c r="H12" s="7">
        <v>0.3474399127809202</v>
      </c>
      <c r="I12" s="7"/>
      <c r="J12" s="7">
        <v>0.30464529325659934</v>
      </c>
      <c r="K12" s="7">
        <v>0.30341312859956643</v>
      </c>
    </row>
    <row r="13" spans="2:11" ht="12.75">
      <c r="B13">
        <v>1963</v>
      </c>
      <c r="C13" s="7">
        <v>12.048408032635162</v>
      </c>
      <c r="D13" s="7"/>
      <c r="E13" s="7">
        <v>6.824759101878252</v>
      </c>
      <c r="F13" s="7">
        <v>11.602559893385235</v>
      </c>
      <c r="G13" s="7"/>
      <c r="H13" s="7">
        <v>0.3307599503365583</v>
      </c>
      <c r="I13" s="7"/>
      <c r="J13" s="7">
        <v>0.31306755878325937</v>
      </c>
      <c r="K13" s="7">
        <v>0.3013748645666655</v>
      </c>
    </row>
    <row r="14" spans="2:11" ht="12.75">
      <c r="B14">
        <v>1964</v>
      </c>
      <c r="C14" s="7">
        <v>13.123900859799628</v>
      </c>
      <c r="D14" s="7"/>
      <c r="E14" s="7">
        <v>7.223865894836837</v>
      </c>
      <c r="F14" s="7">
        <v>12.238407677676204</v>
      </c>
      <c r="G14" s="7"/>
      <c r="H14" s="7">
        <v>0.33822850243887315</v>
      </c>
      <c r="I14" s="7"/>
      <c r="J14" s="7">
        <v>0.3126027474989289</v>
      </c>
      <c r="K14" s="7">
        <v>0.2943863896681846</v>
      </c>
    </row>
    <row r="15" spans="2:11" ht="12.75">
      <c r="B15">
        <v>1965</v>
      </c>
      <c r="C15" s="7">
        <v>13.231694887029814</v>
      </c>
      <c r="D15" s="7"/>
      <c r="E15" s="7">
        <v>7.631935580513019</v>
      </c>
      <c r="F15" s="7">
        <v>12.528909849065688</v>
      </c>
      <c r="G15" s="7"/>
      <c r="H15" s="7">
        <v>0.35018817368812843</v>
      </c>
      <c r="I15" s="7"/>
      <c r="J15" s="7">
        <v>0.31264964078186136</v>
      </c>
      <c r="K15" s="7">
        <v>0.30049298088503973</v>
      </c>
    </row>
    <row r="16" spans="2:11" ht="12.75">
      <c r="B16">
        <v>1966</v>
      </c>
      <c r="C16" s="7">
        <v>14.13921762636426</v>
      </c>
      <c r="D16" s="7"/>
      <c r="E16" s="7">
        <v>8.399687220860622</v>
      </c>
      <c r="F16" s="7">
        <v>12.98469869214927</v>
      </c>
      <c r="G16" s="7"/>
      <c r="H16" s="7">
        <v>0.3397440002227164</v>
      </c>
      <c r="I16" s="7"/>
      <c r="J16" s="7">
        <v>0.3146454311695807</v>
      </c>
      <c r="K16" s="7">
        <v>0.30594663354955126</v>
      </c>
    </row>
    <row r="17" spans="2:11" ht="12.75">
      <c r="B17">
        <v>1967</v>
      </c>
      <c r="C17" s="7">
        <v>14.46181886640451</v>
      </c>
      <c r="D17" s="7"/>
      <c r="E17" s="7">
        <v>8.672944314599176</v>
      </c>
      <c r="F17" s="7">
        <v>13.400273803459271</v>
      </c>
      <c r="G17" s="7"/>
      <c r="H17" s="7">
        <v>0.34317659734314165</v>
      </c>
      <c r="I17" s="7"/>
      <c r="J17" s="7">
        <v>0.3162878492071931</v>
      </c>
      <c r="K17" s="7">
        <v>0.3042491986223671</v>
      </c>
    </row>
    <row r="18" spans="2:11" ht="12.75">
      <c r="B18">
        <v>1968</v>
      </c>
      <c r="C18" s="7">
        <v>14.723988441946865</v>
      </c>
      <c r="D18" s="7"/>
      <c r="E18" s="7">
        <v>9.141711120877607</v>
      </c>
      <c r="F18" s="7">
        <v>13.956834107347067</v>
      </c>
      <c r="G18" s="7"/>
      <c r="H18" s="7">
        <v>0.3532917365549341</v>
      </c>
      <c r="I18" s="7"/>
      <c r="J18" s="7">
        <v>0.2996349508937247</v>
      </c>
      <c r="K18" s="7">
        <v>0.30685425540792716</v>
      </c>
    </row>
    <row r="19" spans="2:11" ht="12.75">
      <c r="B19">
        <v>1969</v>
      </c>
      <c r="C19" s="7">
        <v>14.587968505040656</v>
      </c>
      <c r="D19" s="7"/>
      <c r="E19" s="7">
        <v>9.505802876519581</v>
      </c>
      <c r="F19" s="7">
        <v>14.175103089546118</v>
      </c>
      <c r="G19" s="7"/>
      <c r="H19" s="7">
        <v>0.3581862860162545</v>
      </c>
      <c r="I19" s="7"/>
      <c r="J19" s="7">
        <v>0.29706841286930113</v>
      </c>
      <c r="K19" s="7">
        <v>0.29674681137633285</v>
      </c>
    </row>
    <row r="20" spans="2:11" ht="12.75">
      <c r="B20">
        <v>1970</v>
      </c>
      <c r="C20" s="7">
        <v>15.33070866215985</v>
      </c>
      <c r="D20" s="7">
        <v>15.172311534993769</v>
      </c>
      <c r="E20" s="7">
        <v>9.717433387243709</v>
      </c>
      <c r="F20" s="7">
        <v>15.094304796337227</v>
      </c>
      <c r="G20" s="7"/>
      <c r="H20" s="7">
        <v>0.363645549460806</v>
      </c>
      <c r="I20" s="7">
        <v>0.3146009388591514</v>
      </c>
      <c r="J20" s="7">
        <v>0.29358648821954164</v>
      </c>
      <c r="K20" s="7">
        <v>0.29210014232590414</v>
      </c>
    </row>
    <row r="21" spans="2:11" ht="12.75">
      <c r="B21">
        <v>1971</v>
      </c>
      <c r="C21" s="7">
        <v>15.744320081489862</v>
      </c>
      <c r="D21" s="7">
        <v>16.466799208358502</v>
      </c>
      <c r="E21" s="7">
        <v>10.68358834248118</v>
      </c>
      <c r="F21" s="7">
        <v>15.470428619490256</v>
      </c>
      <c r="G21" s="7"/>
      <c r="H21" s="7">
        <v>0.35995381868716125</v>
      </c>
      <c r="I21" s="7">
        <v>0.29767950807993004</v>
      </c>
      <c r="J21" s="7">
        <v>0.3014940788324412</v>
      </c>
      <c r="K21" s="7">
        <v>0.30420247172626547</v>
      </c>
    </row>
    <row r="22" spans="2:11" ht="12.75">
      <c r="B22">
        <v>1972</v>
      </c>
      <c r="C22" s="7">
        <v>16.07195705043653</v>
      </c>
      <c r="D22" s="7">
        <v>17.342878226490583</v>
      </c>
      <c r="E22" s="7">
        <v>11.380847649414562</v>
      </c>
      <c r="F22" s="7">
        <v>16.435750513772632</v>
      </c>
      <c r="G22" s="7"/>
      <c r="H22" s="7">
        <v>0.3510934483701735</v>
      </c>
      <c r="I22" s="7">
        <v>0.2946557420593402</v>
      </c>
      <c r="J22" s="7">
        <v>0.2984153852744543</v>
      </c>
      <c r="K22" s="7">
        <v>0.30466176270592266</v>
      </c>
    </row>
    <row r="23" spans="2:11" ht="12.75">
      <c r="B23">
        <v>1973</v>
      </c>
      <c r="C23" s="7">
        <v>16.997011616071134</v>
      </c>
      <c r="D23" s="7">
        <v>17.21587105455555</v>
      </c>
      <c r="E23" s="7">
        <v>11.198006147609016</v>
      </c>
      <c r="F23" s="7">
        <v>17.36516460684738</v>
      </c>
      <c r="G23" s="7"/>
      <c r="H23" s="7">
        <v>0.3564864036869589</v>
      </c>
      <c r="I23" s="7">
        <v>0.3069476360661693</v>
      </c>
      <c r="J23" s="7">
        <v>0.31047571149864617</v>
      </c>
      <c r="K23" s="7">
        <v>0.30724569942607377</v>
      </c>
    </row>
    <row r="24" spans="2:11" ht="12.75">
      <c r="B24">
        <v>1974</v>
      </c>
      <c r="C24" s="7">
        <v>16.79627198287269</v>
      </c>
      <c r="D24" s="7">
        <v>18.39216726740979</v>
      </c>
      <c r="E24" s="7">
        <v>11.957418584635894</v>
      </c>
      <c r="F24" s="7">
        <v>17.81494905756866</v>
      </c>
      <c r="G24" s="7"/>
      <c r="H24" s="7">
        <v>0.3676935807411915</v>
      </c>
      <c r="I24" s="7">
        <v>0.2943572237118946</v>
      </c>
      <c r="J24" s="7">
        <v>0.3041514169605991</v>
      </c>
      <c r="K24" s="7">
        <v>0.31404075209808996</v>
      </c>
    </row>
    <row r="25" spans="2:11" ht="12.75">
      <c r="B25">
        <v>1975</v>
      </c>
      <c r="C25" s="7">
        <v>17.018516667140567</v>
      </c>
      <c r="D25" s="7">
        <v>18.333727069877696</v>
      </c>
      <c r="E25" s="7">
        <v>11.826584693973398</v>
      </c>
      <c r="F25" s="7">
        <v>18.34573123386955</v>
      </c>
      <c r="G25" s="7"/>
      <c r="H25" s="7">
        <v>0.36047214853473986</v>
      </c>
      <c r="I25" s="7">
        <v>0.31803726365840984</v>
      </c>
      <c r="J25" s="7">
        <v>0.3180436735347305</v>
      </c>
      <c r="K25" s="7">
        <v>0.31615107533969683</v>
      </c>
    </row>
    <row r="26" spans="2:11" ht="12.75">
      <c r="B26">
        <v>1976</v>
      </c>
      <c r="C26" s="7">
        <v>17.76108566674197</v>
      </c>
      <c r="D26" s="7">
        <v>18.90019727744089</v>
      </c>
      <c r="E26" s="7">
        <v>13.3458786373821</v>
      </c>
      <c r="F26" s="7">
        <v>18.72117170750942</v>
      </c>
      <c r="G26" s="7"/>
      <c r="H26" s="7">
        <v>0.35827198122405524</v>
      </c>
      <c r="I26" s="7">
        <v>0.3164969318762395</v>
      </c>
      <c r="J26" s="7">
        <v>0.2934814230409272</v>
      </c>
      <c r="K26" s="7">
        <v>0.3143844578939998</v>
      </c>
    </row>
    <row r="27" spans="2:11" ht="12.75">
      <c r="B27">
        <v>1977</v>
      </c>
      <c r="C27" s="7">
        <v>17.717278081215404</v>
      </c>
      <c r="D27" s="7">
        <v>19.165962560662006</v>
      </c>
      <c r="E27" s="7">
        <v>13.145641173424954</v>
      </c>
      <c r="F27" s="7">
        <v>18.934034492186335</v>
      </c>
      <c r="G27" s="7"/>
      <c r="H27" s="7">
        <v>0.36430891739800125</v>
      </c>
      <c r="I27" s="7">
        <v>0.3076372462474577</v>
      </c>
      <c r="J27" s="7">
        <v>0.301726532374692</v>
      </c>
      <c r="K27" s="7">
        <v>0.3136020587570971</v>
      </c>
    </row>
    <row r="28" spans="2:11" ht="12.75">
      <c r="B28">
        <v>1978</v>
      </c>
      <c r="C28" s="7">
        <v>18.318975052584786</v>
      </c>
      <c r="D28" s="7">
        <v>20.043499649149318</v>
      </c>
      <c r="E28" s="7">
        <v>13.762933032686702</v>
      </c>
      <c r="F28" s="7">
        <v>19.255621580958902</v>
      </c>
      <c r="G28" s="7"/>
      <c r="H28" s="7">
        <v>0.3580241909312618</v>
      </c>
      <c r="I28" s="7">
        <v>0.30030807262234627</v>
      </c>
      <c r="J28" s="7">
        <v>0.29520969352746956</v>
      </c>
      <c r="K28" s="7">
        <v>0.317022375096792</v>
      </c>
    </row>
    <row r="29" spans="2:11" ht="12.75">
      <c r="B29">
        <v>1979</v>
      </c>
      <c r="C29" s="7">
        <v>17.811836889465596</v>
      </c>
      <c r="D29" s="7">
        <v>20.6174885425279</v>
      </c>
      <c r="E29" s="7">
        <v>14.280736382457729</v>
      </c>
      <c r="F29" s="7">
        <v>18.437459370697184</v>
      </c>
      <c r="G29" s="7"/>
      <c r="H29" s="7">
        <v>0.3633795798897589</v>
      </c>
      <c r="I29" s="7">
        <v>0.30289802767763446</v>
      </c>
      <c r="J29" s="7">
        <v>0.2904744812168347</v>
      </c>
      <c r="K29" s="7">
        <v>0.32236951913051354</v>
      </c>
    </row>
    <row r="30" spans="2:11" ht="12.75">
      <c r="B30">
        <v>1980</v>
      </c>
      <c r="C30" s="7">
        <v>17.820371957048945</v>
      </c>
      <c r="D30" s="7">
        <v>21.649786356369184</v>
      </c>
      <c r="E30" s="7">
        <v>14.508184293885092</v>
      </c>
      <c r="F30" s="7">
        <v>17.223136646595083</v>
      </c>
      <c r="G30" s="7"/>
      <c r="H30" s="7">
        <v>0.3606658589734427</v>
      </c>
      <c r="I30" s="7">
        <v>0.2791621038463765</v>
      </c>
      <c r="J30" s="7">
        <v>0.2850391150821239</v>
      </c>
      <c r="K30" s="7">
        <v>0.3333017665657232</v>
      </c>
    </row>
    <row r="31" spans="2:11" ht="12.75">
      <c r="B31">
        <v>1981</v>
      </c>
      <c r="C31" s="7">
        <v>17.34137250399523</v>
      </c>
      <c r="D31" s="7">
        <v>20.714912106880856</v>
      </c>
      <c r="E31" s="7">
        <v>14.048298386755969</v>
      </c>
      <c r="F31" s="7">
        <v>15.691556013857134</v>
      </c>
      <c r="G31" s="7"/>
      <c r="H31" s="7">
        <v>0.37093564168942667</v>
      </c>
      <c r="I31" s="7">
        <v>0.2986472152507713</v>
      </c>
      <c r="J31" s="7">
        <v>0.2909087353665788</v>
      </c>
      <c r="K31" s="7">
        <v>0.3432258253885401</v>
      </c>
    </row>
    <row r="32" spans="2:11" ht="12.75">
      <c r="B32">
        <v>1982</v>
      </c>
      <c r="C32" s="7">
        <v>17.344820478397978</v>
      </c>
      <c r="D32" s="7">
        <v>21.046179244565586</v>
      </c>
      <c r="E32" s="7">
        <v>14.258317604210548</v>
      </c>
      <c r="F32" s="7">
        <v>16.482107684930362</v>
      </c>
      <c r="G32" s="7"/>
      <c r="H32" s="7">
        <v>0.37682151848613477</v>
      </c>
      <c r="I32" s="7">
        <v>0.30267532020557275</v>
      </c>
      <c r="J32" s="7">
        <v>0.2855813929405465</v>
      </c>
      <c r="K32" s="7">
        <v>0.320820068740808</v>
      </c>
    </row>
    <row r="33" spans="2:11" ht="12.75">
      <c r="B33">
        <v>1983</v>
      </c>
      <c r="C33" s="7">
        <v>17.324136679518592</v>
      </c>
      <c r="D33" s="7">
        <v>20.35744357128239</v>
      </c>
      <c r="E33" s="7">
        <v>14.129853943509202</v>
      </c>
      <c r="F33" s="7">
        <v>16.840643442315553</v>
      </c>
      <c r="G33" s="7"/>
      <c r="H33" s="7">
        <v>0.38600704431564453</v>
      </c>
      <c r="I33" s="7">
        <v>0.3063780687217093</v>
      </c>
      <c r="J33" s="7">
        <v>0.28497019090236214</v>
      </c>
      <c r="K33" s="7">
        <v>0.3264446589847182</v>
      </c>
    </row>
    <row r="34" spans="2:11" ht="12.75">
      <c r="B34">
        <v>1984</v>
      </c>
      <c r="C34" s="7">
        <v>17.067698203891872</v>
      </c>
      <c r="D34" s="7">
        <v>20.42362666690071</v>
      </c>
      <c r="E34" s="7">
        <v>14.510045015422486</v>
      </c>
      <c r="F34" s="7">
        <v>16.868499021050916</v>
      </c>
      <c r="G34" s="7"/>
      <c r="H34" s="7">
        <v>0.3930839605744076</v>
      </c>
      <c r="I34" s="7">
        <v>0.3148515638867881</v>
      </c>
      <c r="J34" s="7">
        <v>0.2879347888468187</v>
      </c>
      <c r="K34" s="7">
        <v>0.3349724041221625</v>
      </c>
    </row>
    <row r="35" spans="2:11" ht="12.75">
      <c r="B35">
        <v>1985</v>
      </c>
      <c r="C35" s="7">
        <v>17.187705173328673</v>
      </c>
      <c r="D35" s="7">
        <v>19.007520575961614</v>
      </c>
      <c r="E35" s="7">
        <v>13.768565798953896</v>
      </c>
      <c r="F35" s="7">
        <v>16.63988373060698</v>
      </c>
      <c r="G35" s="7"/>
      <c r="H35" s="7">
        <v>0.3903092343063587</v>
      </c>
      <c r="I35" s="7">
        <v>0.3275494579510831</v>
      </c>
      <c r="J35" s="7">
        <v>0.3020353591328125</v>
      </c>
      <c r="K35" s="7">
        <v>0.3403891843207706</v>
      </c>
    </row>
    <row r="36" spans="2:11" ht="12.75">
      <c r="B36">
        <v>1986</v>
      </c>
      <c r="C36" s="7">
        <v>17.22871750814074</v>
      </c>
      <c r="D36" s="7">
        <v>21.13585163253893</v>
      </c>
      <c r="E36" s="7">
        <v>14.735426948313847</v>
      </c>
      <c r="F36" s="7">
        <v>17.443851380064228</v>
      </c>
      <c r="G36" s="7"/>
      <c r="H36" s="7">
        <v>0.40181489370866563</v>
      </c>
      <c r="I36" s="7">
        <v>0.30184082546368896</v>
      </c>
      <c r="J36" s="7">
        <v>0.2860423202690145</v>
      </c>
      <c r="K36" s="7">
        <v>0.33272331166559876</v>
      </c>
    </row>
    <row r="37" spans="2:11" ht="12.75">
      <c r="B37">
        <v>1987</v>
      </c>
      <c r="C37" s="7">
        <v>17.42596946233641</v>
      </c>
      <c r="D37" s="7">
        <v>20.105346195835374</v>
      </c>
      <c r="E37" s="7">
        <v>14.428888191957178</v>
      </c>
      <c r="F37" s="7">
        <v>17.76031439233133</v>
      </c>
      <c r="G37" s="7"/>
      <c r="H37" s="7">
        <v>0.3989570814992783</v>
      </c>
      <c r="I37" s="7">
        <v>0.3174424904321897</v>
      </c>
      <c r="J37" s="7">
        <v>0.28487779731020935</v>
      </c>
      <c r="K37" s="7">
        <v>0.3205978999573553</v>
      </c>
    </row>
    <row r="38" spans="2:11" ht="12.75">
      <c r="B38">
        <v>1988</v>
      </c>
      <c r="C38" s="7">
        <v>17.503675679815956</v>
      </c>
      <c r="D38" s="7">
        <v>20.116182040719927</v>
      </c>
      <c r="E38" s="7">
        <v>14.779757020041009</v>
      </c>
      <c r="F38" s="7">
        <v>17.60751887026454</v>
      </c>
      <c r="G38" s="7"/>
      <c r="H38" s="7">
        <v>0.4023627122624614</v>
      </c>
      <c r="I38" s="7">
        <v>0.3149287171610577</v>
      </c>
      <c r="J38" s="7">
        <v>0.2764193518763252</v>
      </c>
      <c r="K38" s="7">
        <v>0.32915644156093676</v>
      </c>
    </row>
    <row r="39" spans="2:11" ht="12.75">
      <c r="B39">
        <v>1989</v>
      </c>
      <c r="C39" s="7">
        <v>17.564083643886125</v>
      </c>
      <c r="D39" s="7">
        <v>21.21046861703119</v>
      </c>
      <c r="E39" s="7">
        <v>14.619796975605972</v>
      </c>
      <c r="F39" s="7">
        <v>16.868598063500425</v>
      </c>
      <c r="G39" s="7"/>
      <c r="H39" s="7">
        <v>0.404895457074171</v>
      </c>
      <c r="I39" s="7">
        <v>0.293066533836371</v>
      </c>
      <c r="J39" s="7">
        <v>0.26953947996456823</v>
      </c>
      <c r="K39" s="7">
        <v>0.3370227410490981</v>
      </c>
    </row>
    <row r="40" spans="2:11" ht="12.75">
      <c r="B40">
        <v>1990</v>
      </c>
      <c r="C40" s="7">
        <v>16.668885730484632</v>
      </c>
      <c r="D40" s="7">
        <v>19.047741451270692</v>
      </c>
      <c r="E40" s="7">
        <v>11.705389263240024</v>
      </c>
      <c r="F40" s="7">
        <v>13.891216942636639</v>
      </c>
      <c r="G40" s="7"/>
      <c r="H40" s="7">
        <v>0.41357656361339984</v>
      </c>
      <c r="I40" s="7">
        <v>0.2938354484508671</v>
      </c>
      <c r="J40" s="7">
        <v>0.29992738359264226</v>
      </c>
      <c r="K40" s="7">
        <v>0.3681868290386631</v>
      </c>
    </row>
    <row r="41" spans="2:11" ht="12.75">
      <c r="B41">
        <v>1991</v>
      </c>
      <c r="C41" s="7">
        <v>15.74819616981807</v>
      </c>
      <c r="D41" s="7">
        <v>13.522340972401832</v>
      </c>
      <c r="E41" s="7">
        <v>9.707238501766799</v>
      </c>
      <c r="F41" s="7">
        <v>12.919582739575029</v>
      </c>
      <c r="G41" s="7"/>
      <c r="H41" s="7">
        <v>0.4078445015180051</v>
      </c>
      <c r="I41" s="7">
        <v>0.38439073995939527</v>
      </c>
      <c r="J41" s="7">
        <v>0.3155674256143866</v>
      </c>
      <c r="K41" s="7">
        <v>0.3668004697389607</v>
      </c>
    </row>
    <row r="42" spans="2:11" ht="12.75">
      <c r="B42">
        <v>1992</v>
      </c>
      <c r="C42" s="7">
        <v>14.217275823188057</v>
      </c>
      <c r="D42" s="7">
        <v>12.61760449051143</v>
      </c>
      <c r="E42" s="7">
        <v>8.504027098805613</v>
      </c>
      <c r="F42" s="7">
        <v>11.850066198796956</v>
      </c>
      <c r="G42" s="7"/>
      <c r="H42" s="7">
        <v>0.38497633218652716</v>
      </c>
      <c r="I42" s="7">
        <v>0.3869024711133736</v>
      </c>
      <c r="J42" s="7">
        <v>0.3289283288574812</v>
      </c>
      <c r="K42" s="7">
        <v>0.40870789645449085</v>
      </c>
    </row>
    <row r="43" spans="2:11" ht="12.75">
      <c r="B43">
        <v>1993</v>
      </c>
      <c r="C43" s="7">
        <v>12.812562307794423</v>
      </c>
      <c r="D43" s="7">
        <v>12.515533745980775</v>
      </c>
      <c r="E43" s="7">
        <v>8.492149186859395</v>
      </c>
      <c r="F43" s="7">
        <v>12.40149438281098</v>
      </c>
      <c r="G43" s="7"/>
      <c r="H43" s="7">
        <v>0.384892350090535</v>
      </c>
      <c r="I43" s="7">
        <v>0.3940664556985162</v>
      </c>
      <c r="J43" s="7">
        <v>0.3347475521659327</v>
      </c>
      <c r="K43" s="7">
        <v>0.40410468074005607</v>
      </c>
    </row>
    <row r="44" spans="2:11" ht="12.75">
      <c r="B44">
        <v>1994</v>
      </c>
      <c r="C44" s="7">
        <v>10.577943754924895</v>
      </c>
      <c r="D44" s="7">
        <v>13.07317630752135</v>
      </c>
      <c r="E44" s="7">
        <v>8.749029127612065</v>
      </c>
      <c r="F44" s="7">
        <v>11.644592288534849</v>
      </c>
      <c r="G44" s="7"/>
      <c r="H44" s="7">
        <v>0.4019398606332026</v>
      </c>
      <c r="I44" s="7">
        <v>0.38811852071149416</v>
      </c>
      <c r="J44" s="7">
        <v>0.3380341716957878</v>
      </c>
      <c r="K44" s="7">
        <v>0.452195111506616</v>
      </c>
    </row>
    <row r="45" spans="2:11" ht="12.75">
      <c r="B45">
        <v>1995</v>
      </c>
      <c r="C45" s="7">
        <v>9.780423818105845</v>
      </c>
      <c r="D45" s="7">
        <v>14.048272585842632</v>
      </c>
      <c r="E45" s="7">
        <v>9.15444453610938</v>
      </c>
      <c r="F45" s="7">
        <v>11.957508361920215</v>
      </c>
      <c r="G45" s="7"/>
      <c r="H45" s="7">
        <v>0.4119091769752727</v>
      </c>
      <c r="I45" s="7">
        <v>0.37604350449739193</v>
      </c>
      <c r="J45" s="7">
        <v>0.3467021857875604</v>
      </c>
      <c r="K45" s="7">
        <v>0.47033619378315544</v>
      </c>
    </row>
    <row r="46" spans="2:11" ht="12.75">
      <c r="B46">
        <v>1996</v>
      </c>
      <c r="C46" s="7">
        <v>8.728897887679283</v>
      </c>
      <c r="D46" s="7">
        <v>13.259906844323504</v>
      </c>
      <c r="E46" s="7">
        <v>8.911410158507472</v>
      </c>
      <c r="F46" s="7">
        <v>12.74657896314288</v>
      </c>
      <c r="G46" s="7"/>
      <c r="H46" s="7">
        <v>0.4484871183985845</v>
      </c>
      <c r="I46" s="7">
        <v>0.3651436245320368</v>
      </c>
      <c r="J46" s="7">
        <v>0.37111331732637376</v>
      </c>
      <c r="K46" s="7">
        <v>0.46733771301019755</v>
      </c>
    </row>
    <row r="47" spans="2:11" ht="12.75">
      <c r="B47">
        <v>1997</v>
      </c>
      <c r="C47" s="7">
        <v>8.64725494383926</v>
      </c>
      <c r="D47" s="7">
        <v>13.472026962602758</v>
      </c>
      <c r="E47" s="7">
        <v>8.783394004650832</v>
      </c>
      <c r="F47" s="7">
        <v>12.634811135632546</v>
      </c>
      <c r="G47" s="7"/>
      <c r="H47" s="7">
        <v>0.46236426036033224</v>
      </c>
      <c r="I47" s="7">
        <v>0.34326278436058416</v>
      </c>
      <c r="J47" s="7">
        <v>0.3545745435787686</v>
      </c>
      <c r="K47" s="7">
        <v>0.5032024197454736</v>
      </c>
    </row>
    <row r="48" spans="2:11" ht="12.75">
      <c r="B48">
        <v>1998</v>
      </c>
      <c r="C48" s="7">
        <v>8.197984148121435</v>
      </c>
      <c r="D48" s="7">
        <v>13.09657095422586</v>
      </c>
      <c r="E48" s="7">
        <v>7.670988089589106</v>
      </c>
      <c r="F48" s="7">
        <v>12.453117443305223</v>
      </c>
      <c r="G48" s="7"/>
      <c r="H48" s="7">
        <v>0.4770301176978206</v>
      </c>
      <c r="I48" s="7">
        <v>0.37157091517590557</v>
      </c>
      <c r="J48" s="7">
        <v>0.3873059088665308</v>
      </c>
      <c r="K48" s="7">
        <v>0.5385115304437619</v>
      </c>
    </row>
    <row r="49" spans="2:11" ht="12.75">
      <c r="B49">
        <v>1999</v>
      </c>
      <c r="C49" s="7">
        <v>8.46102793665149</v>
      </c>
      <c r="D49" s="7">
        <v>12.693470896616702</v>
      </c>
      <c r="E49" s="7">
        <v>7.184930146156577</v>
      </c>
      <c r="F49" s="7">
        <v>12.592368783702586</v>
      </c>
      <c r="G49" s="7"/>
      <c r="H49" s="7">
        <v>0.48486080793302583</v>
      </c>
      <c r="I49" s="7">
        <v>0.39609096818437517</v>
      </c>
      <c r="J49" s="7">
        <v>0.40918639259381206</v>
      </c>
      <c r="K49" s="7">
        <v>0.5570407024216829</v>
      </c>
    </row>
    <row r="50" spans="2:11" ht="12.75">
      <c r="B50">
        <v>2000</v>
      </c>
      <c r="C50" s="7">
        <v>8.698848695815443</v>
      </c>
      <c r="D50" s="7">
        <v>12.654273447917891</v>
      </c>
      <c r="E50" s="7">
        <v>7.116839140387308</v>
      </c>
      <c r="F50" s="7">
        <v>12.719914686024506</v>
      </c>
      <c r="G50" s="7"/>
      <c r="H50" s="7">
        <v>0.5126669346469053</v>
      </c>
      <c r="I50" s="7">
        <v>0.4227758361316143</v>
      </c>
      <c r="J50" s="7">
        <v>0.4223138338673644</v>
      </c>
      <c r="K50" s="7">
        <v>0.5775925858948868</v>
      </c>
    </row>
    <row r="51" spans="2:11" ht="12.75">
      <c r="B51">
        <v>2001</v>
      </c>
      <c r="C51" s="7">
        <v>9.355982950173766</v>
      </c>
      <c r="D51" s="7">
        <v>13.130818409801634</v>
      </c>
      <c r="E51" s="7">
        <v>7.857936836625625</v>
      </c>
      <c r="F51" s="7">
        <v>12.190064697870259</v>
      </c>
      <c r="G51" s="7"/>
      <c r="H51" s="7">
        <v>0.5077233809381309</v>
      </c>
      <c r="I51" s="7">
        <v>0.42852621629635235</v>
      </c>
      <c r="J51" s="7">
        <v>0.4047165995364238</v>
      </c>
      <c r="K51" s="7">
        <v>0.6132978737967768</v>
      </c>
    </row>
    <row r="52" spans="2:11" ht="12.75">
      <c r="B52">
        <v>2002</v>
      </c>
      <c r="C52" s="7">
        <v>9.56087720333909</v>
      </c>
      <c r="D52" s="7">
        <v>13.371777841953424</v>
      </c>
      <c r="E52" s="7">
        <v>7.823017899348271</v>
      </c>
      <c r="F52" s="7">
        <v>12.25574113656944</v>
      </c>
      <c r="G52" s="7"/>
      <c r="H52" s="7">
        <v>0.5250683813301813</v>
      </c>
      <c r="I52" s="7">
        <v>0.4458377573001384</v>
      </c>
      <c r="J52" s="7">
        <v>0.4273009210967766</v>
      </c>
      <c r="K52" s="7">
        <v>0.6191127876861767</v>
      </c>
    </row>
    <row r="53" spans="2:11" ht="12.75">
      <c r="B53">
        <v>2003</v>
      </c>
      <c r="C53" s="7">
        <v>9.938544166391415</v>
      </c>
      <c r="D53" s="7">
        <v>13.872500934640842</v>
      </c>
      <c r="E53" s="7">
        <v>8.369652378040985</v>
      </c>
      <c r="F53" s="7">
        <v>12.142512833279921</v>
      </c>
      <c r="G53" s="7"/>
      <c r="H53" s="7">
        <v>0.5453141798097019</v>
      </c>
      <c r="I53" s="7">
        <v>0.45255997328355596</v>
      </c>
      <c r="J53" s="7">
        <v>0.4194140137314076</v>
      </c>
      <c r="K53" s="7">
        <v>0.6494208594848299</v>
      </c>
    </row>
    <row r="54" spans="2:11" ht="12.75">
      <c r="B54">
        <v>2004</v>
      </c>
      <c r="C54" s="7">
        <v>10.562065476736986</v>
      </c>
      <c r="D54" s="7">
        <v>14.83290317852352</v>
      </c>
      <c r="E54" s="7">
        <v>9.719825936410757</v>
      </c>
      <c r="F54" s="7">
        <v>12.646832718169206</v>
      </c>
      <c r="G54" s="7"/>
      <c r="H54" s="7">
        <v>0.5576020409739542</v>
      </c>
      <c r="I54" s="7">
        <v>0.45541626085105524</v>
      </c>
      <c r="J54" s="7">
        <v>0.39228768074251724</v>
      </c>
      <c r="K54" s="7">
        <v>0.657194865345742</v>
      </c>
    </row>
    <row r="55" spans="2:11" ht="12.75">
      <c r="B55">
        <v>2005</v>
      </c>
      <c r="C55" s="7">
        <v>10.818676940059017</v>
      </c>
      <c r="D55" s="7">
        <v>15.219391610381079</v>
      </c>
      <c r="E55" s="7">
        <v>9.33872380751224</v>
      </c>
      <c r="F55" s="7">
        <v>12.50853844557557</v>
      </c>
      <c r="G55" s="7"/>
      <c r="H55" s="7">
        <v>0.5837395632290371</v>
      </c>
      <c r="I55" s="7">
        <v>0.4756513368729416</v>
      </c>
      <c r="J55" s="7">
        <v>0.4255239814138182</v>
      </c>
      <c r="K55" s="7">
        <v>0.6886828155026016</v>
      </c>
    </row>
    <row r="56" spans="2:11" ht="12.75">
      <c r="B56">
        <v>2006</v>
      </c>
      <c r="C56" s="7">
        <v>11.511944795744181</v>
      </c>
      <c r="D56" s="7">
        <v>16.817248794305478</v>
      </c>
      <c r="E56" s="7">
        <v>9.972111386428098</v>
      </c>
      <c r="F56" s="7">
        <v>13.19766575570235</v>
      </c>
      <c r="G56" s="7"/>
      <c r="H56" s="7">
        <v>0.5969991898784848</v>
      </c>
      <c r="I56" s="7">
        <v>0.46159647787081926</v>
      </c>
      <c r="J56" s="7">
        <v>0.4349825792377417</v>
      </c>
      <c r="K56" s="7">
        <v>0.6936330152652482</v>
      </c>
    </row>
    <row r="57" spans="2:11" ht="12.75">
      <c r="B57">
        <v>2007</v>
      </c>
      <c r="C57" s="7">
        <v>12.243884137391664</v>
      </c>
      <c r="D57" s="7">
        <v>17.019227119505498</v>
      </c>
      <c r="E57" s="7">
        <v>10.424877354259191</v>
      </c>
      <c r="F57" s="7">
        <v>14.089986449621936</v>
      </c>
      <c r="G57" s="7"/>
      <c r="H57" s="7">
        <v>0.6116992018873001</v>
      </c>
      <c r="I57" s="7">
        <v>0.4885364775688316</v>
      </c>
      <c r="J57" s="7">
        <v>0.43785954811358246</v>
      </c>
      <c r="K57" s="7">
        <v>0.6942606267177818</v>
      </c>
    </row>
    <row r="58" spans="2:11" ht="12.75">
      <c r="B58">
        <v>2008</v>
      </c>
      <c r="C58" s="7">
        <v>12.851116805092587</v>
      </c>
      <c r="D58" s="7">
        <v>18.79506831213535</v>
      </c>
      <c r="E58" s="7">
        <v>11.629037575144498</v>
      </c>
      <c r="F58" s="7">
        <v>14.180813397288693</v>
      </c>
      <c r="G58" s="7"/>
      <c r="H58" s="7">
        <v>0.615032650079912</v>
      </c>
      <c r="I58" s="7">
        <v>0.4728046217623232</v>
      </c>
      <c r="J58" s="7">
        <v>0.4209430282918591</v>
      </c>
      <c r="K58" s="7">
        <v>0.7235159672361869</v>
      </c>
    </row>
    <row r="59" spans="2:11" ht="12.75">
      <c r="B59">
        <v>2009</v>
      </c>
      <c r="C59" s="7"/>
      <c r="D59" s="7">
        <v>15.521220708262344</v>
      </c>
      <c r="E59" s="7">
        <v>9.168470510344907</v>
      </c>
      <c r="F59" s="7">
        <v>13.62569458053964</v>
      </c>
      <c r="G59" s="7"/>
      <c r="H59" s="7"/>
      <c r="I59" s="7"/>
      <c r="J59" s="7"/>
      <c r="K59" s="7">
        <v>0.7647837907199082</v>
      </c>
    </row>
    <row r="60" spans="2:11" ht="12.75">
      <c r="B60">
        <v>2010</v>
      </c>
      <c r="C60" s="7"/>
      <c r="D60" s="7"/>
      <c r="E60" s="7"/>
      <c r="F60" s="7">
        <v>13.31481677406767</v>
      </c>
      <c r="G60" s="7"/>
      <c r="H60" s="7"/>
      <c r="I60" s="7"/>
      <c r="J60" s="7"/>
      <c r="K60" s="7">
        <v>0.8121443820486309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pane xSplit="15" ySplit="46" topLeftCell="P62" activePane="bottomRight" state="frozen"/>
      <selection pane="topLeft" activeCell="A1" sqref="A1"/>
      <selection pane="topRight" activeCell="P1" sqref="P1"/>
      <selection pane="bottomLeft" activeCell="A47" sqref="A47"/>
      <selection pane="bottomRight" activeCell="I23" sqref="I23"/>
    </sheetView>
  </sheetViews>
  <sheetFormatPr defaultColWidth="11.421875" defaultRowHeight="12.75"/>
  <cols>
    <col min="1" max="1" width="15.421875" style="11" customWidth="1"/>
    <col min="2" max="16384" width="11.421875" style="11" customWidth="1"/>
  </cols>
  <sheetData>
    <row r="1" ht="11.25" customHeight="1"/>
    <row r="3" ht="12.75"/>
    <row r="4" ht="12.75"/>
    <row r="5" ht="12.75"/>
    <row r="6" ht="12.75"/>
    <row r="7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Acrobat Document" dvAspect="DVASPECT_ICON" shapeId="5757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Klagenfurt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fkrausma</dc:creator>
  <cp:keywords/>
  <dc:description/>
  <cp:lastModifiedBy>Miechtner, Gabriela</cp:lastModifiedBy>
  <dcterms:created xsi:type="dcterms:W3CDTF">2008-01-17T08:29:39Z</dcterms:created>
  <dcterms:modified xsi:type="dcterms:W3CDTF">2018-04-03T16:31:18Z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