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defaultThemeVersion="124226"/>
  <mc:AlternateContent xmlns:mc="http://schemas.openxmlformats.org/markup-compatibility/2006">
    <mc:Choice Requires="x15">
      <x15ac:absPath xmlns:x15ac="http://schemas.microsoft.com/office/spreadsheetml/2010/11/ac" url="C:\Users\tzhuber\Downloads\"/>
    </mc:Choice>
  </mc:AlternateContent>
  <xr:revisionPtr revIDLastSave="0" documentId="13_ncr:1_{EC540F69-8023-4E2C-B8BB-F24458BABD37}" xr6:coauthVersionLast="36" xr6:coauthVersionMax="36" xr10:uidLastSave="{00000000-0000-0000-0000-000000000000}"/>
  <bookViews>
    <workbookView xWindow="0" yWindow="0" windowWidth="25200" windowHeight="11925" tabRatio="657" xr2:uid="{00000000-000D-0000-FFFF-FFFF00000000}"/>
  </bookViews>
  <sheets>
    <sheet name="Cost calculator" sheetId="9" r:id="rId1"/>
    <sheet name="personnel rates 2024-2027" sheetId="5" r:id="rId2"/>
    <sheet name="General Information" sheetId="8" r:id="rId3"/>
  </sheets>
  <definedNames>
    <definedName name="Cost_Categories" localSheetId="0">'Cost calculator'!$P$22:$P$25</definedName>
    <definedName name="Cost_Categories">#REF!</definedName>
    <definedName name="_xlnm.Print_Area" localSheetId="0">'Cost calculator'!$A$1:$N$47</definedName>
    <definedName name="_xlnm.Print_Area" localSheetId="1">'personnel rates 2024-2027'!$A$1:$I$36</definedName>
    <definedName name="Funding_categories" localSheetId="0">'Cost calculator'!$P$16:$P$16</definedName>
    <definedName name="Funding_categories">#REF!</definedName>
    <definedName name="Personnel_Categories" localSheetId="0">'Cost calculator'!$P$7:$P$13</definedName>
    <definedName name="Personnel_Categories">#REF!</definedName>
    <definedName name="Staff_category" localSheetId="0">'Cost calculator'!$P$7:$P$13</definedName>
    <definedName name="Staff_category">#REF!</definedName>
  </definedNames>
  <calcPr calcId="191029"/>
</workbook>
</file>

<file path=xl/calcChain.xml><?xml version="1.0" encoding="utf-8"?>
<calcChain xmlns="http://schemas.openxmlformats.org/spreadsheetml/2006/main">
  <c r="L9" i="9" l="1"/>
  <c r="K9" i="9" l="1"/>
  <c r="L10" i="9" l="1"/>
  <c r="M10" i="9"/>
  <c r="L11" i="9"/>
  <c r="M11" i="9"/>
  <c r="L12" i="9"/>
  <c r="M12" i="9"/>
  <c r="L13" i="9"/>
  <c r="M13" i="9"/>
  <c r="L14" i="9"/>
  <c r="M14" i="9"/>
  <c r="L15" i="9"/>
  <c r="M15" i="9"/>
  <c r="L16" i="9"/>
  <c r="M16" i="9"/>
  <c r="L17" i="9"/>
  <c r="M17" i="9"/>
  <c r="L18" i="9"/>
  <c r="M18" i="9"/>
  <c r="M9" i="9"/>
  <c r="K8" i="9"/>
  <c r="L19" i="9" l="1"/>
  <c r="M19" i="9"/>
  <c r="H21" i="5"/>
  <c r="H22" i="5" s="1"/>
  <c r="G22" i="5"/>
  <c r="G21" i="5"/>
  <c r="F22" i="5"/>
  <c r="F21" i="5"/>
  <c r="E22" i="5"/>
  <c r="E21" i="5"/>
  <c r="F20" i="5"/>
  <c r="G20" i="5" s="1"/>
  <c r="H20" i="5" s="1"/>
  <c r="K12" i="9" l="1"/>
  <c r="D38" i="9" l="1"/>
  <c r="D34" i="9"/>
  <c r="D30" i="9"/>
  <c r="K30" i="9"/>
  <c r="K23" i="9"/>
  <c r="E8" i="9"/>
  <c r="J41" i="9"/>
  <c r="J40" i="9"/>
  <c r="N26" i="9"/>
  <c r="N25" i="9"/>
  <c r="N24" i="9"/>
  <c r="M27" i="9"/>
  <c r="L27" i="9"/>
  <c r="K27" i="9"/>
  <c r="K10" i="9"/>
  <c r="K11" i="9"/>
  <c r="N11" i="9" s="1"/>
  <c r="N12" i="9"/>
  <c r="K13" i="9"/>
  <c r="K14" i="9"/>
  <c r="N14" i="9" s="1"/>
  <c r="K15" i="9"/>
  <c r="K16" i="9"/>
  <c r="N16" i="9" s="1"/>
  <c r="K17" i="9"/>
  <c r="K18" i="9"/>
  <c r="N18" i="9" s="1"/>
  <c r="N27" i="9" l="1"/>
  <c r="N15" i="9"/>
  <c r="N17" i="9"/>
  <c r="N13" i="9"/>
  <c r="K19" i="9"/>
  <c r="N9" i="9"/>
  <c r="N10" i="9"/>
  <c r="F38" i="9"/>
  <c r="H38" i="9" s="1"/>
  <c r="F34" i="9"/>
  <c r="H34" i="9" s="1"/>
  <c r="F30" i="9"/>
  <c r="H30" i="9" s="1"/>
  <c r="L30" i="9"/>
  <c r="M30" i="9" s="1"/>
  <c r="L23" i="9"/>
  <c r="M23" i="9" s="1"/>
  <c r="L8" i="9"/>
  <c r="M8" i="9" s="1"/>
  <c r="H8" i="9"/>
  <c r="I8" i="9" s="1"/>
  <c r="F8" i="9"/>
  <c r="N19" i="9" l="1"/>
  <c r="F31" i="9"/>
  <c r="L31" i="9" s="1"/>
  <c r="F35" i="9" s="1"/>
  <c r="F39" i="9" s="1"/>
  <c r="D31" i="9"/>
  <c r="K31" i="9" s="1"/>
  <c r="H31" i="9"/>
  <c r="M31" i="9" s="1"/>
  <c r="H35" i="9" s="1"/>
  <c r="H39" i="9" s="1"/>
  <c r="D35" i="9" l="1"/>
  <c r="N31" i="9"/>
  <c r="D39" i="9" l="1"/>
  <c r="J35" i="9"/>
  <c r="J39" i="9" s="1"/>
  <c r="J4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Ranger Sigrid</author>
  </authors>
  <commentList>
    <comment ref="J7" authorId="0" shapeId="0" xr:uid="{3742247A-747E-4CC1-B6B6-79223F508103}">
      <text>
        <r>
          <rPr>
            <sz val="9"/>
            <color indexed="81"/>
            <rFont val="Segoe UI"/>
            <family val="2"/>
          </rPr>
          <t>see sheet 2 (personnel rates 2024 - 2027)
row 21 - 27</t>
        </r>
      </text>
    </comment>
  </commentList>
</comments>
</file>

<file path=xl/sharedStrings.xml><?xml version="1.0" encoding="utf-8"?>
<sst xmlns="http://schemas.openxmlformats.org/spreadsheetml/2006/main" count="156" uniqueCount="145">
  <si>
    <t>Anstellungsausmaß</t>
  </si>
  <si>
    <t>Hinweise zur Verwendung des Kalkulators:</t>
  </si>
  <si>
    <t>In den Kosten für Personenmonate sind die Gehälter 13 und 14 bereits berücksichtigt.</t>
  </si>
  <si>
    <t>B1 lit.c)</t>
  </si>
  <si>
    <t>B1</t>
  </si>
  <si>
    <t>B1 lit.b)</t>
  </si>
  <si>
    <t>B1 lit. a)</t>
  </si>
  <si>
    <t>www.boku.ac.at/kollektivvertrag.html</t>
  </si>
  <si>
    <t>Disclaimer: Der Personalkostenkalkulator ist ein Hilfsmittel zur Berechnung von voraussichtlichen Personalkosten in Drittmittelprojekten.</t>
  </si>
  <si>
    <t xml:space="preserve"> </t>
  </si>
  <si>
    <t>Grundlage sind Mindestgehälter nach KV, ev. außertourliche Vorrückungen auf Grund von Vorerfahrung, Qualifikationen, Zulagen u.ä. nicht berücksichtigt.</t>
  </si>
  <si>
    <t>Die Verwendung des Kalkulators führt zu einer bestmöglichen Annäherung an die zu erwartenden Personalkosten, garantiert aber nicht eine 100%-ige Bedeckung über die gesamte Projektlaufzeit.</t>
  </si>
  <si>
    <t>Projektjahr</t>
  </si>
  <si>
    <t>Kalenderjahr</t>
  </si>
  <si>
    <t>C</t>
  </si>
  <si>
    <t>Staff category</t>
  </si>
  <si>
    <t>Name 1</t>
  </si>
  <si>
    <t>Name 2</t>
  </si>
  <si>
    <t>Name 3</t>
  </si>
  <si>
    <t>Name 4</t>
  </si>
  <si>
    <t>Name 5</t>
  </si>
  <si>
    <t>Name 6</t>
  </si>
  <si>
    <t>Name 7</t>
  </si>
  <si>
    <t>Name 8</t>
  </si>
  <si>
    <t>Name 9</t>
  </si>
  <si>
    <t>Name 10</t>
  </si>
  <si>
    <t>describe in words:</t>
  </si>
  <si>
    <t xml:space="preserve"> annual costs in €</t>
  </si>
  <si>
    <t>Materials</t>
  </si>
  <si>
    <t>Other</t>
  </si>
  <si>
    <t>Overheads</t>
  </si>
  <si>
    <t>Subtotal:</t>
  </si>
  <si>
    <t>Travel costs</t>
  </si>
  <si>
    <t>according to  §27 - Kostenersatzrichtlinie des Rektorats</t>
  </si>
  <si>
    <t>max. two years of project funding</t>
  </si>
  <si>
    <t>studentische/r Mitarbeiter/in *</t>
  </si>
  <si>
    <t>studentische/r Mitarbeiter/in, 4. DJ *</t>
  </si>
  <si>
    <r>
      <rPr>
        <b/>
        <sz val="10"/>
        <rFont val="Arial"/>
        <family val="2"/>
      </rPr>
      <t>40 h/Woche</t>
    </r>
    <r>
      <rPr>
        <sz val="10"/>
        <rFont val="Arial"/>
        <family val="2"/>
      </rPr>
      <t xml:space="preserve"> (100%, 12 PM </t>
    </r>
    <r>
      <rPr>
        <vertAlign val="superscript"/>
        <sz val="10"/>
        <rFont val="Arial"/>
        <family val="2"/>
      </rPr>
      <t>1</t>
    </r>
    <r>
      <rPr>
        <sz val="10"/>
        <rFont val="Calibri"/>
        <family val="2"/>
      </rPr>
      <t>)</t>
    </r>
  </si>
  <si>
    <t>Diploma student *</t>
  </si>
  <si>
    <r>
      <t>Diploma student, 4</t>
    </r>
    <r>
      <rPr>
        <vertAlign val="superscript"/>
        <sz val="10"/>
        <rFont val="Arial"/>
        <family val="2"/>
      </rPr>
      <t>th</t>
    </r>
    <r>
      <rPr>
        <sz val="10"/>
        <rFont val="Arial"/>
        <family val="2"/>
      </rPr>
      <t xml:space="preserve"> year of service *</t>
    </r>
  </si>
  <si>
    <t>Office /Technician</t>
  </si>
  <si>
    <r>
      <t>Post Doc, 9</t>
    </r>
    <r>
      <rPr>
        <vertAlign val="superscript"/>
        <sz val="10"/>
        <rFont val="Arial"/>
        <family val="2"/>
      </rPr>
      <t>th</t>
    </r>
    <r>
      <rPr>
        <sz val="10"/>
        <rFont val="Arial"/>
        <family val="2"/>
      </rPr>
      <t xml:space="preserve"> year of service ***</t>
    </r>
  </si>
  <si>
    <r>
      <t>PhD Student/scientific staff without doctorate, 4</t>
    </r>
    <r>
      <rPr>
        <vertAlign val="superscript"/>
        <sz val="10"/>
        <rFont val="Arial"/>
        <family val="2"/>
      </rPr>
      <t>th</t>
    </r>
    <r>
      <rPr>
        <sz val="10"/>
        <rFont val="Arial"/>
        <family val="2"/>
      </rPr>
      <t xml:space="preserve"> year of service ***</t>
    </r>
  </si>
  <si>
    <t>Professor/Lecturer/Senior personnel</t>
  </si>
  <si>
    <t>choose from drop down menu</t>
  </si>
  <si>
    <r>
      <t xml:space="preserve">* Students can only be employed for a </t>
    </r>
    <r>
      <rPr>
        <b/>
        <sz val="10"/>
        <rFont val="Arial"/>
        <family val="2"/>
      </rPr>
      <t>maximum of 20h/week</t>
    </r>
    <r>
      <rPr>
        <sz val="10"/>
        <rFont val="Arial"/>
        <family val="2"/>
      </rPr>
      <t xml:space="preserve">. Their employment </t>
    </r>
    <r>
      <rPr>
        <b/>
        <sz val="10"/>
        <rFont val="Arial"/>
        <family val="2"/>
      </rPr>
      <t>automatically ends</t>
    </r>
    <r>
      <rPr>
        <sz val="10"/>
        <rFont val="Arial"/>
        <family val="2"/>
      </rPr>
      <t xml:space="preserve"> at the end of the semester during which they earn their </t>
    </r>
    <r>
      <rPr>
        <b/>
        <sz val="10"/>
        <rFont val="Arial"/>
        <family val="2"/>
      </rPr>
      <t>master's/diploma degree</t>
    </r>
    <r>
      <rPr>
        <sz val="10"/>
        <rFont val="Arial"/>
        <family val="2"/>
      </rPr>
      <t xml:space="preserve">, but after </t>
    </r>
    <r>
      <rPr>
        <b/>
        <sz val="10"/>
        <rFont val="Arial"/>
        <family val="2"/>
      </rPr>
      <t>4 years at the latest</t>
    </r>
    <r>
      <rPr>
        <sz val="10"/>
        <rFont val="Arial"/>
        <family val="2"/>
      </rPr>
      <t xml:space="preserve"> (KV §30).</t>
    </r>
  </si>
  <si>
    <t>bei der Personalabteilung zu erfragen / to be requested from the Personnel Department</t>
  </si>
  <si>
    <r>
      <t>PhD Student/scientific staff without doctorate, till 3</t>
    </r>
    <r>
      <rPr>
        <vertAlign val="superscript"/>
        <sz val="10"/>
        <rFont val="Arial"/>
        <family val="2"/>
      </rPr>
      <t>rd</t>
    </r>
    <r>
      <rPr>
        <sz val="10"/>
        <rFont val="Arial"/>
        <family val="2"/>
      </rPr>
      <t xml:space="preserve"> year of service **</t>
    </r>
  </si>
  <si>
    <r>
      <t>Post Doc, till 8</t>
    </r>
    <r>
      <rPr>
        <vertAlign val="superscript"/>
        <sz val="10"/>
        <rFont val="Arial"/>
        <family val="2"/>
      </rPr>
      <t>th</t>
    </r>
    <r>
      <rPr>
        <sz val="10"/>
        <rFont val="Arial"/>
        <family val="2"/>
      </rPr>
      <t xml:space="preserve"> year of service **</t>
    </r>
  </si>
  <si>
    <t>Extent of employment</t>
  </si>
  <si>
    <t>Project year</t>
  </si>
  <si>
    <t>Calendar year</t>
  </si>
  <si>
    <t>Notes on using the calculator:</t>
  </si>
  <si>
    <r>
      <t>The monthly labour costs already include the 13</t>
    </r>
    <r>
      <rPr>
        <vertAlign val="superscript"/>
        <sz val="10"/>
        <rFont val="Arial"/>
        <family val="2"/>
      </rPr>
      <t>th</t>
    </r>
    <r>
      <rPr>
        <sz val="10"/>
        <rFont val="Arial"/>
        <family val="2"/>
      </rPr>
      <t xml:space="preserve"> and 14</t>
    </r>
    <r>
      <rPr>
        <vertAlign val="superscript"/>
        <sz val="10"/>
        <rFont val="Arial"/>
        <family val="2"/>
      </rPr>
      <t>th</t>
    </r>
    <r>
      <rPr>
        <sz val="10"/>
        <rFont val="Arial"/>
        <family val="2"/>
      </rPr>
      <t xml:space="preserve"> wages.</t>
    </r>
  </si>
  <si>
    <t>Disclaimer: The personnel costs calculator is a tool for calculating the expected labor costs in third party funded projects.</t>
  </si>
  <si>
    <t>The use of the calculator results in the best possible approximation to the expected staff costs, but does not guarantee 100% coverage over the entire project period.</t>
  </si>
  <si>
    <t>Minimum salaries are based on the CA, possible extraordinary salary increases on the basis of previous experience, qualifications, allowances, etc. are not considered.</t>
  </si>
  <si>
    <t>Personalkosten (inkl. Dienstnehmer- und Dienstgeberabgaben, exklusive Fahrtkostenzuschuss und sonstiger Zulagen) auf Basis des Kollektivvertrags (KV)</t>
  </si>
  <si>
    <r>
      <t xml:space="preserve">* Studentische MitarbeiterInnen können </t>
    </r>
    <r>
      <rPr>
        <b/>
        <sz val="10"/>
        <rFont val="Arial"/>
        <family val="2"/>
      </rPr>
      <t>max. 20h/ Woche</t>
    </r>
    <r>
      <rPr>
        <sz val="10"/>
        <rFont val="Arial"/>
        <family val="2"/>
      </rPr>
      <t xml:space="preserve"> beschäftigt werden. Das Dienstverhältnis </t>
    </r>
    <r>
      <rPr>
        <b/>
        <sz val="10"/>
        <rFont val="Arial"/>
        <family val="2"/>
      </rPr>
      <t>endet automatisch</t>
    </r>
    <r>
      <rPr>
        <sz val="10"/>
        <rFont val="Arial"/>
        <family val="2"/>
      </rPr>
      <t xml:space="preserve"> am Ende des Semensters, in dem das </t>
    </r>
    <r>
      <rPr>
        <b/>
        <sz val="10"/>
        <rFont val="Arial"/>
        <family val="2"/>
      </rPr>
      <t>Master-/Diplomstudium abgeschlossen</t>
    </r>
    <r>
      <rPr>
        <sz val="10"/>
        <rFont val="Arial"/>
        <family val="2"/>
      </rPr>
      <t xml:space="preserve"> wird, längstens jedoch </t>
    </r>
    <r>
      <rPr>
        <b/>
        <sz val="10"/>
        <rFont val="Arial"/>
        <family val="2"/>
      </rPr>
      <t>nach 4 Jahren</t>
    </r>
    <r>
      <rPr>
        <sz val="10"/>
        <rFont val="Arial"/>
        <family val="2"/>
      </rPr>
      <t xml:space="preserve"> (KV §30).</t>
    </r>
  </si>
  <si>
    <t>for personnel and further project related costs</t>
  </si>
  <si>
    <t>Total project costs</t>
  </si>
  <si>
    <t>Requested funding</t>
  </si>
  <si>
    <t>staff category</t>
  </si>
  <si>
    <t>sum</t>
  </si>
  <si>
    <t>total personnel costs</t>
  </si>
  <si>
    <t>Further project related costs</t>
  </si>
  <si>
    <t>description</t>
  </si>
  <si>
    <t>total other costs</t>
  </si>
  <si>
    <t>overhead percentage</t>
  </si>
  <si>
    <t>Requested funding (including overheads)</t>
  </si>
  <si>
    <t>In-kind (if applicable)</t>
  </si>
  <si>
    <t>additional/ third party funding (if applicable)</t>
  </si>
  <si>
    <t>Comments (if applicable):</t>
  </si>
  <si>
    <t xml:space="preserve">Stadt Wien-BOKU Research Funding: Overall itemization of requested funding in Euro </t>
  </si>
  <si>
    <t>Diploma student</t>
  </si>
  <si>
    <r>
      <t>Diploma student, 4</t>
    </r>
    <r>
      <rPr>
        <vertAlign val="superscript"/>
        <sz val="10"/>
        <rFont val="Arial"/>
        <family val="2"/>
      </rPr>
      <t>th</t>
    </r>
    <r>
      <rPr>
        <sz val="10"/>
        <rFont val="Arial"/>
        <family val="2"/>
      </rPr>
      <t xml:space="preserve"> year of service</t>
    </r>
  </si>
  <si>
    <r>
      <t>PhD Student/scientific staff without doctorate, till 3</t>
    </r>
    <r>
      <rPr>
        <vertAlign val="superscript"/>
        <sz val="10"/>
        <rFont val="Arial"/>
        <family val="2"/>
      </rPr>
      <t>rd</t>
    </r>
    <r>
      <rPr>
        <sz val="10"/>
        <rFont val="Arial"/>
        <family val="2"/>
      </rPr>
      <t xml:space="preserve"> year of service</t>
    </r>
  </si>
  <si>
    <r>
      <t>Post Doc, till 8</t>
    </r>
    <r>
      <rPr>
        <vertAlign val="superscript"/>
        <sz val="10"/>
        <rFont val="Arial"/>
        <family val="2"/>
      </rPr>
      <t>th</t>
    </r>
    <r>
      <rPr>
        <sz val="10"/>
        <rFont val="Arial"/>
        <family val="2"/>
      </rPr>
      <t xml:space="preserve"> year of service</t>
    </r>
  </si>
  <si>
    <r>
      <t>PhD Student/scientific staff without doctorate, 4</t>
    </r>
    <r>
      <rPr>
        <vertAlign val="superscript"/>
        <sz val="10"/>
        <rFont val="Arial"/>
        <family val="2"/>
      </rPr>
      <t>th</t>
    </r>
    <r>
      <rPr>
        <sz val="10"/>
        <rFont val="Arial"/>
        <family val="2"/>
      </rPr>
      <t xml:space="preserve"> year of service</t>
    </r>
  </si>
  <si>
    <r>
      <t>Post Doc, 9</t>
    </r>
    <r>
      <rPr>
        <vertAlign val="superscript"/>
        <sz val="10"/>
        <rFont val="Arial"/>
        <family val="2"/>
      </rPr>
      <t>th</t>
    </r>
    <r>
      <rPr>
        <sz val="10"/>
        <rFont val="Arial"/>
        <family val="2"/>
      </rPr>
      <t xml:space="preserve"> year of service</t>
    </r>
  </si>
  <si>
    <t>Office /Technician/Lab Assistant</t>
  </si>
  <si>
    <t>Staff cost calculator for third party projects at University of Natural Resources and Life Sciences, Vienna</t>
  </si>
  <si>
    <t>on the basis of the collective agreement</t>
  </si>
  <si>
    <t>The collective agreement (KV) replaces all further guidelines concerning the minimum salary e.g. FWF-rates</t>
  </si>
  <si>
    <t>The "staff cost calculator" is a device for calculating the expected staff costs in third-party projects.</t>
  </si>
  <si>
    <t>Using this calculator leads to the best possible approach to the expected staff costs, but it is no guarantee that 100% of the costs are covered during the whole run-time of the project.</t>
  </si>
  <si>
    <t>Basis is the minimum salary according to collective agreement, all payments for social and health security and contributions to be paid by employer and employee are included.</t>
  </si>
  <si>
    <t>BOKU-Overheads, additional boni due to expert knowledge, qualification, benefits (e.g. travelling allowance) et al. are not included.</t>
  </si>
  <si>
    <t>Deviations from actual wage agreements are possible.</t>
  </si>
  <si>
    <t>In particular the staff cost calculator considers the following staff groups according to the job evaluation in the collective agreement:</t>
  </si>
  <si>
    <t>qualification</t>
  </si>
  <si>
    <t>job evaluation KV</t>
  </si>
  <si>
    <t>Scientific staff</t>
  </si>
  <si>
    <t>Student Staff (no completed Master´s Degree, max. 20hrs of work / week, max. duration 4 years), 1 - 3 years of service</t>
  </si>
  <si>
    <t>Student Staff, year 4</t>
  </si>
  <si>
    <r>
      <t xml:space="preserve">Scientific staff without PhD, 1-3 years of service, </t>
    </r>
    <r>
      <rPr>
        <i/>
        <sz val="10"/>
        <rFont val="Arial"/>
        <family val="2"/>
      </rPr>
      <t>without experience in accordance with the work to be performed</t>
    </r>
  </si>
  <si>
    <r>
      <t xml:space="preserve">Scientific staff without PhD, 4-11 years of service, </t>
    </r>
    <r>
      <rPr>
        <i/>
        <sz val="10"/>
        <rFont val="Arial"/>
        <family val="2"/>
      </rPr>
      <t>without experience in accordance with the work to be performed</t>
    </r>
  </si>
  <si>
    <t>Scientific staff with PhD, 1-8 years of experience</t>
  </si>
  <si>
    <t>Scientific staff with PhD, 9 - 16 years of experience</t>
  </si>
  <si>
    <t>Technician (TF)</t>
  </si>
  <si>
    <t>min. IIa</t>
  </si>
  <si>
    <t>Chemical Technician  (CTA)</t>
  </si>
  <si>
    <t>min. IIIa</t>
  </si>
  <si>
    <t>Medical Technician (MTF)</t>
  </si>
  <si>
    <t>For further information on collective agreement contact the person in charge for your Department at Human Resources or go to :</t>
  </si>
  <si>
    <r>
      <t>Personnel costs</t>
    </r>
    <r>
      <rPr>
        <b/>
        <vertAlign val="superscript"/>
        <sz val="11"/>
        <color theme="1"/>
        <rFont val="Calibri"/>
        <family val="2"/>
        <scheme val="minor"/>
      </rPr>
      <t xml:space="preserve"> </t>
    </r>
    <r>
      <rPr>
        <i/>
        <sz val="11"/>
        <color theme="1"/>
        <rFont val="Calibri"/>
        <family val="2"/>
        <scheme val="minor"/>
      </rPr>
      <t xml:space="preserve">(without In-kind; </t>
    </r>
    <r>
      <rPr>
        <sz val="11"/>
        <color theme="1"/>
        <rFont val="Calibri"/>
        <family val="2"/>
        <scheme val="minor"/>
      </rPr>
      <t>according to the Collective Agreement of the Universities</t>
    </r>
    <r>
      <rPr>
        <i/>
        <sz val="11"/>
        <color theme="1"/>
        <rFont val="Calibri"/>
        <family val="2"/>
        <scheme val="minor"/>
      </rPr>
      <t>)</t>
    </r>
  </si>
  <si>
    <r>
      <t xml:space="preserve">Administrative staff                                                                                               </t>
    </r>
    <r>
      <rPr>
        <sz val="10"/>
        <rFont val="Arial"/>
        <family val="2"/>
      </rPr>
      <t>Job evaluation in qualification-groups according to §51 KV, in salary-scale according to §54 KV, e.g.:</t>
    </r>
  </si>
  <si>
    <t>Staff costs (incl. employee and employer taxes, but excluding travel allowance and other entitlements) on the basis of the Collective Agreement (CA)</t>
  </si>
  <si>
    <t>Applicant / Antragsteller*in:</t>
  </si>
  <si>
    <r>
      <rPr>
        <b/>
        <sz val="12"/>
        <rFont val="Arial"/>
        <family val="2"/>
      </rPr>
      <t>Personalkosten / Monat</t>
    </r>
    <r>
      <rPr>
        <sz val="10"/>
        <rFont val="Arial"/>
        <family val="2"/>
      </rPr>
      <t xml:space="preserve"> </t>
    </r>
    <r>
      <rPr>
        <sz val="10"/>
        <rFont val="Arial"/>
        <family val="2"/>
      </rPr>
      <t xml:space="preserve">brutto-brutto / </t>
    </r>
    <r>
      <rPr>
        <b/>
        <sz val="12"/>
        <rFont val="Arial"/>
        <family val="2"/>
      </rPr>
      <t>Monthly labour costs</t>
    </r>
  </si>
  <si>
    <r>
      <rPr>
        <b/>
        <sz val="11"/>
        <color theme="1"/>
        <rFont val="Calibri"/>
        <family val="2"/>
        <scheme val="minor"/>
      </rPr>
      <t>monthly</t>
    </r>
    <r>
      <rPr>
        <sz val="11"/>
        <color theme="1"/>
        <rFont val="Calibri"/>
        <family val="2"/>
        <scheme val="minor"/>
      </rPr>
      <t xml:space="preserve"> labour costs  for 100% employment</t>
    </r>
    <r>
      <rPr>
        <sz val="11"/>
        <color theme="1"/>
        <rFont val="Calibri"/>
        <family val="2"/>
        <scheme val="minor"/>
      </rPr>
      <t xml:space="preserve"> in €</t>
    </r>
  </si>
  <si>
    <t>number of months spent
working for the project</t>
  </si>
  <si>
    <t>Termination Fee: The fee (Auflösungsabgabe) does no longer apply as of 2020.</t>
  </si>
  <si>
    <t>Scientific staff with PhD, 17-24 years of experience</t>
  </si>
  <si>
    <t>B1 lit.d)</t>
  </si>
  <si>
    <r>
      <t xml:space="preserve">Calculated are monthly labour costs </t>
    </r>
    <r>
      <rPr>
        <sz val="10"/>
        <rFont val="Arial"/>
        <family val="2"/>
      </rPr>
      <t>(all gross = incl. all employee and employer taxes)</t>
    </r>
  </si>
  <si>
    <t>Subsequent years are valorised automatically by 2025: 4,5%; 2026: 4,5%; 2027: 3%</t>
  </si>
  <si>
    <r>
      <t xml:space="preserve">Person month (PM) </t>
    </r>
    <r>
      <rPr>
        <b/>
        <sz val="10"/>
        <rFont val="Arial"/>
        <family val="2"/>
      </rPr>
      <t>ALWAYS</t>
    </r>
    <r>
      <rPr>
        <sz val="10"/>
        <rFont val="Arial"/>
        <family val="2"/>
      </rPr>
      <t xml:space="preserve"> refers to a </t>
    </r>
    <r>
      <rPr>
        <b/>
        <sz val="10"/>
        <rFont val="Arial"/>
        <family val="2"/>
      </rPr>
      <t>full time employment</t>
    </r>
    <r>
      <rPr>
        <sz val="10"/>
        <rFont val="Arial"/>
        <family val="2"/>
      </rPr>
      <t xml:space="preserve"> of </t>
    </r>
    <r>
      <rPr>
        <b/>
        <sz val="10"/>
        <rFont val="Arial"/>
        <family val="2"/>
      </rPr>
      <t>100% (40 hours/week)</t>
    </r>
    <r>
      <rPr>
        <sz val="10"/>
        <rFont val="Arial"/>
        <family val="2"/>
      </rPr>
      <t xml:space="preserve"> for </t>
    </r>
    <r>
      <rPr>
        <b/>
        <sz val="10"/>
        <rFont val="Arial"/>
        <family val="2"/>
      </rPr>
      <t>1 month.</t>
    </r>
  </si>
  <si>
    <r>
      <t xml:space="preserve">Meaning: If a person is only employed for </t>
    </r>
    <r>
      <rPr>
        <b/>
        <sz val="10"/>
        <color rgb="FF339966"/>
        <rFont val="Arial"/>
        <family val="2"/>
      </rPr>
      <t>20h/week</t>
    </r>
    <r>
      <rPr>
        <sz val="10"/>
        <rFont val="Arial"/>
        <family val="2"/>
      </rPr>
      <t>, then this is only</t>
    </r>
    <r>
      <rPr>
        <b/>
        <sz val="10"/>
        <color theme="8" tint="-0.249977111117893"/>
        <rFont val="Arial"/>
        <family val="2"/>
      </rPr>
      <t xml:space="preserve"> </t>
    </r>
    <r>
      <rPr>
        <b/>
        <sz val="10"/>
        <color rgb="FF339966"/>
        <rFont val="Arial"/>
        <family val="2"/>
      </rPr>
      <t>half a person month</t>
    </r>
    <r>
      <rPr>
        <sz val="10"/>
        <rFont val="Arial"/>
        <family val="2"/>
      </rPr>
      <t>.</t>
    </r>
  </si>
  <si>
    <r>
      <t xml:space="preserve">               If a person is employed for </t>
    </r>
    <r>
      <rPr>
        <b/>
        <sz val="10"/>
        <color rgb="FFFF6600"/>
        <rFont val="Arial"/>
        <family val="2"/>
      </rPr>
      <t>30h/week</t>
    </r>
    <r>
      <rPr>
        <sz val="10"/>
        <rFont val="Arial"/>
        <family val="2"/>
      </rPr>
      <t xml:space="preserve">, then this amounts to </t>
    </r>
    <r>
      <rPr>
        <b/>
        <sz val="10"/>
        <color rgb="FFFF6600"/>
        <rFont val="Arial"/>
        <family val="2"/>
      </rPr>
      <t>0,75 person months</t>
    </r>
    <r>
      <rPr>
        <sz val="10"/>
        <rFont val="Arial"/>
        <family val="2"/>
      </rPr>
      <t>.</t>
    </r>
  </si>
  <si>
    <t>© BOKU Forschungsservice 05/24</t>
  </si>
  <si>
    <r>
      <t xml:space="preserve">Berechnet werden Monatssätze </t>
    </r>
    <r>
      <rPr>
        <sz val="10"/>
        <rFont val="Arial"/>
        <family val="2"/>
      </rPr>
      <t>(alle brutto-brutto = inkl. Aller Dienstnehmer- und Dienstgeberabgaben)</t>
    </r>
  </si>
  <si>
    <t>Die Folgejahre werden automatisch valorisiert mit 2025: 4,5%; 2026: 4,5%; 2027: 3%</t>
  </si>
  <si>
    <r>
      <t>Personen-/ Dissertanten-Monat</t>
    </r>
    <r>
      <rPr>
        <sz val="10"/>
        <rFont val="Arial"/>
        <family val="2"/>
      </rPr>
      <t xml:space="preserve">: Der begriff Personenmonat (PM) bezieht sich </t>
    </r>
    <r>
      <rPr>
        <b/>
        <sz val="10"/>
        <rFont val="Arial"/>
        <family val="2"/>
      </rPr>
      <t>IMMER</t>
    </r>
    <r>
      <rPr>
        <sz val="10"/>
        <rFont val="Arial"/>
        <family val="2"/>
      </rPr>
      <t xml:space="preserve"> auf eine </t>
    </r>
    <r>
      <rPr>
        <b/>
        <sz val="10"/>
        <rFont val="Arial"/>
        <family val="2"/>
      </rPr>
      <t>Vollanstellung</t>
    </r>
    <r>
      <rPr>
        <sz val="10"/>
        <rFont val="Arial"/>
        <family val="2"/>
      </rPr>
      <t xml:space="preserve"> im Ausmaß von </t>
    </r>
    <r>
      <rPr>
        <b/>
        <sz val="10"/>
        <rFont val="Arial"/>
        <family val="2"/>
      </rPr>
      <t xml:space="preserve">100% (40 Wochenstunden) </t>
    </r>
    <r>
      <rPr>
        <sz val="10"/>
        <rFont val="Arial"/>
        <family val="2"/>
      </rPr>
      <t xml:space="preserve">für </t>
    </r>
    <r>
      <rPr>
        <b/>
        <sz val="10"/>
        <rFont val="Arial"/>
        <family val="2"/>
      </rPr>
      <t xml:space="preserve">1 Monat. </t>
    </r>
  </si>
  <si>
    <r>
      <t xml:space="preserve">Das bedeutet: Wird eine Person zu </t>
    </r>
    <r>
      <rPr>
        <b/>
        <sz val="10"/>
        <color rgb="FF339966"/>
        <rFont val="Arial"/>
        <family val="2"/>
      </rPr>
      <t>20 Wochenstunden</t>
    </r>
    <r>
      <rPr>
        <sz val="10"/>
        <rFont val="Arial"/>
        <family val="2"/>
      </rPr>
      <t xml:space="preserve"> angestellt, handelt es sich lediglich um </t>
    </r>
    <r>
      <rPr>
        <b/>
        <sz val="10"/>
        <color rgb="FF339966"/>
        <rFont val="Arial"/>
        <family val="2"/>
      </rPr>
      <t>ein halbes Personenmonat</t>
    </r>
    <r>
      <rPr>
        <sz val="10"/>
        <rFont val="Arial"/>
        <family val="2"/>
      </rPr>
      <t xml:space="preserve">. </t>
    </r>
  </si>
  <si>
    <r>
      <t xml:space="preserve">                      Bei </t>
    </r>
    <r>
      <rPr>
        <b/>
        <sz val="10"/>
        <color rgb="FFFF6600"/>
        <rFont val="Arial"/>
        <family val="2"/>
      </rPr>
      <t>30 Wochenstunden</t>
    </r>
    <r>
      <rPr>
        <sz val="10"/>
        <rFont val="Arial"/>
        <family val="2"/>
      </rPr>
      <t xml:space="preserve"> handelt es sich um </t>
    </r>
    <r>
      <rPr>
        <b/>
        <sz val="10"/>
        <color rgb="FFFF6600"/>
        <rFont val="Arial"/>
        <family val="2"/>
      </rPr>
      <t>0,75 Personenmonate</t>
    </r>
    <r>
      <rPr>
        <sz val="10"/>
        <rFont val="Arial"/>
        <family val="2"/>
      </rPr>
      <t>.</t>
    </r>
  </si>
  <si>
    <r>
      <t xml:space="preserve">wiss. Projekt-MA </t>
    </r>
    <r>
      <rPr>
        <b/>
        <sz val="10"/>
        <rFont val="Arial"/>
        <family val="2"/>
      </rPr>
      <t>ohne</t>
    </r>
    <r>
      <rPr>
        <sz val="10"/>
        <rFont val="Arial"/>
        <family val="2"/>
      </rPr>
      <t xml:space="preserve"> Doktorat, 4. DJ***</t>
    </r>
  </si>
  <si>
    <r>
      <t xml:space="preserve">wiss. Projekt-MA </t>
    </r>
    <r>
      <rPr>
        <b/>
        <sz val="10"/>
        <rFont val="Arial"/>
        <family val="2"/>
      </rPr>
      <t>mit</t>
    </r>
    <r>
      <rPr>
        <sz val="10"/>
        <rFont val="Arial"/>
        <family val="2"/>
      </rPr>
      <t xml:space="preserve"> Doktorat, 9.DJ***</t>
    </r>
  </si>
  <si>
    <r>
      <t xml:space="preserve">wiss. Projekt-MA </t>
    </r>
    <r>
      <rPr>
        <b/>
        <sz val="10"/>
        <rFont val="Arial"/>
        <family val="2"/>
      </rPr>
      <t>mit</t>
    </r>
    <r>
      <rPr>
        <sz val="10"/>
        <rFont val="Arial"/>
        <family val="2"/>
      </rPr>
      <t xml:space="preserve"> Doktorat, 17.DJ</t>
    </r>
  </si>
  <si>
    <t>Prof./ Doz. **</t>
  </si>
  <si>
    <t>Admin./ TechnikerIn / LaborantIn **</t>
  </si>
  <si>
    <r>
      <t>Post Doc, 17</t>
    </r>
    <r>
      <rPr>
        <vertAlign val="superscript"/>
        <sz val="10"/>
        <rFont val="Arial"/>
        <family val="2"/>
      </rPr>
      <t>th</t>
    </r>
    <r>
      <rPr>
        <sz val="10"/>
        <rFont val="Arial"/>
        <family val="2"/>
      </rPr>
      <t xml:space="preserve"> year of service ***</t>
    </r>
  </si>
  <si>
    <r>
      <t>** applicable for the first 3 respectively 8 years of service in this staff category. Automatic pay raise in the 4</t>
    </r>
    <r>
      <rPr>
        <vertAlign val="superscript"/>
        <sz val="10"/>
        <rFont val="Arial"/>
        <family val="2"/>
      </rPr>
      <t>th</t>
    </r>
    <r>
      <rPr>
        <sz val="10"/>
        <rFont val="Arial"/>
        <family val="2"/>
      </rPr>
      <t xml:space="preserve"> respectively 9</t>
    </r>
    <r>
      <rPr>
        <vertAlign val="superscript"/>
        <sz val="10"/>
        <rFont val="Arial"/>
        <family val="2"/>
      </rPr>
      <t>th</t>
    </r>
    <r>
      <rPr>
        <sz val="10"/>
        <rFont val="Arial"/>
        <family val="2"/>
      </rPr>
      <t xml:space="preserve"> year of service.
** gültig für die ersten 3 bzw. 8 Jahre in dieser Einstufung. Automatische Gehaltserhöhung im 4. bzw. 9. Dienstjahr (DJ)</t>
    </r>
  </si>
  <si>
    <r>
      <t xml:space="preserve">wiss. Projekt-MA </t>
    </r>
    <r>
      <rPr>
        <b/>
        <sz val="10"/>
        <rFont val="Arial"/>
        <family val="2"/>
      </rPr>
      <t>OHNE</t>
    </r>
    <r>
      <rPr>
        <sz val="10"/>
        <rFont val="Arial"/>
        <family val="2"/>
      </rPr>
      <t xml:space="preserve"> Doktorat*</t>
    </r>
    <r>
      <rPr>
        <sz val="10"/>
        <rFont val="Arial"/>
      </rPr>
      <t>*</t>
    </r>
  </si>
  <si>
    <r>
      <t xml:space="preserve">wiss. Projekt-MA </t>
    </r>
    <r>
      <rPr>
        <b/>
        <sz val="10"/>
        <rFont val="Arial"/>
        <family val="2"/>
      </rPr>
      <t>MIT</t>
    </r>
    <r>
      <rPr>
        <sz val="10"/>
        <rFont val="Arial"/>
        <family val="2"/>
      </rPr>
      <t xml:space="preserve"> Doktorat*</t>
    </r>
    <r>
      <rPr>
        <sz val="10"/>
        <rFont val="Arial"/>
      </rPr>
      <t>*</t>
    </r>
  </si>
  <si>
    <t>*** Personnel costs first automatically increase in the 4th respectively 9th year of service in this staff category, postdocs have another increase after 16 years in this staff category. So keep in mind former years of service!</t>
  </si>
  <si>
    <t>*** Personalkosten erhöhen sich automatisch sprunghaft erstmals im 4. bzw. 9. Dienstjahr der jeweiligen Einstufung, Postdocs haben eine weitere Vorrückung nach 16 Jahren in dieser Einstufung. Daher vorhergehende BOKU-Anstellung berücksichtigen!</t>
  </si>
  <si>
    <t>time commitment in %
(100% = 40 hours/week)</t>
  </si>
  <si>
    <r>
      <t>Post Doc, 17</t>
    </r>
    <r>
      <rPr>
        <vertAlign val="superscript"/>
        <sz val="10"/>
        <rFont val="Arial"/>
        <family val="2"/>
      </rPr>
      <t>th</t>
    </r>
    <r>
      <rPr>
        <sz val="10"/>
        <rFont val="Arial"/>
        <family val="2"/>
      </rPr>
      <t xml:space="preserve"> year of service</t>
    </r>
  </si>
  <si>
    <r>
      <t xml:space="preserve">The project's budget incl. 25% overhead costs must be between </t>
    </r>
    <r>
      <rPr>
        <b/>
        <sz val="11"/>
        <color theme="1"/>
        <rFont val="Calibri"/>
        <family val="2"/>
        <scheme val="minor"/>
      </rPr>
      <t>€ 35.000,-</t>
    </r>
    <r>
      <rPr>
        <sz val="11"/>
        <color theme="1"/>
        <rFont val="Calibri"/>
        <family val="2"/>
        <scheme val="minor"/>
      </rPr>
      <t xml:space="preserve"> and </t>
    </r>
    <r>
      <rPr>
        <b/>
        <sz val="11"/>
        <color theme="1"/>
        <rFont val="Calibri"/>
        <family val="2"/>
        <scheme val="minor"/>
      </rPr>
      <t xml:space="preserve">€ 90.000,- </t>
    </r>
    <r>
      <rPr>
        <sz val="11"/>
        <color theme="1"/>
        <rFont val="Calibri"/>
        <family val="2"/>
        <scheme val="minor"/>
      </rPr>
      <t>as stated in the call!</t>
    </r>
  </si>
  <si>
    <r>
      <t>ATTENTION!</t>
    </r>
    <r>
      <rPr>
        <sz val="10"/>
        <rFont val="Arial"/>
        <family val="2"/>
      </rPr>
      <t xml:space="preserve"> </t>
    </r>
    <r>
      <rPr>
        <sz val="8"/>
        <rFont val="Arial"/>
        <family val="2"/>
      </rPr>
      <t>If scientific staff without PhD reaches the 4th year of service during the run-time of a project, this leads to an automatic increase in salary. From this time on the salary must be calculated according to qualification B1 lit. a).</t>
    </r>
  </si>
  <si>
    <r>
      <t>ATTENTION!</t>
    </r>
    <r>
      <rPr>
        <sz val="10"/>
        <rFont val="Arial"/>
        <family val="2"/>
      </rPr>
      <t xml:space="preserve"> </t>
    </r>
    <r>
      <rPr>
        <sz val="8"/>
        <rFont val="Arial"/>
        <family val="2"/>
      </rPr>
      <t>If scientific staff with PhD reaches the 9th year of service during the run-time of a project, this leads to an automatic increase in salary. From this time on the salary must be calculated according to qualification B1 lit. c).
After 16 years in this staff category there is another automatic salary increase, after which the salary has to be calculated according to  qualification B1 lit. d).</t>
    </r>
  </si>
  <si>
    <t>© BOKU Research Support Office 05/2024</t>
  </si>
  <si>
    <t>Version 4</t>
  </si>
  <si>
    <t>The annual inflation is  4.5% for 2025 and 2026 and 3% from 2027 on and accordingly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</si>
</sst>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0"/>
    <numFmt numFmtId="165" formatCode="0.0"/>
    <numFmt numFmtId="166" formatCode="&quot;€&quot;\ #,##0"/>
    <numFmt numFmtId="167" formatCode="\k&quot;€&quot;\ #,##0.0"/>
    <numFmt numFmtId="168" formatCode="#,##0.00\ &quot;€&quot;"/>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8"/>
      <name val="Arial"/>
      <family val="2"/>
    </font>
    <font>
      <sz val="10"/>
      <name val="Arial"/>
      <family val="2"/>
    </font>
    <font>
      <b/>
      <sz val="12"/>
      <name val="Arial"/>
      <family val="2"/>
    </font>
    <font>
      <b/>
      <sz val="14"/>
      <name val="Arial"/>
      <family val="2"/>
    </font>
    <font>
      <sz val="14"/>
      <name val="Arial"/>
      <family val="2"/>
    </font>
    <font>
      <sz val="10"/>
      <color indexed="57"/>
      <name val="Arial"/>
      <family val="2"/>
    </font>
    <font>
      <sz val="10"/>
      <color indexed="53"/>
      <name val="Arial"/>
      <family val="2"/>
    </font>
    <font>
      <b/>
      <sz val="16"/>
      <name val="Arial"/>
      <family val="2"/>
    </font>
    <font>
      <u/>
      <sz val="10"/>
      <color indexed="12"/>
      <name val="Arial"/>
      <family val="2"/>
    </font>
    <font>
      <u/>
      <sz val="10"/>
      <name val="Arial"/>
      <family val="2"/>
    </font>
    <font>
      <sz val="11"/>
      <name val="Arial"/>
      <family val="2"/>
    </font>
    <font>
      <b/>
      <sz val="10"/>
      <color indexed="10"/>
      <name val="Arial"/>
      <family val="2"/>
    </font>
    <font>
      <sz val="10"/>
      <name val="Calibri"/>
      <family val="2"/>
    </font>
    <font>
      <b/>
      <sz val="11"/>
      <color theme="1"/>
      <name val="Calibri"/>
      <family val="2"/>
      <scheme val="minor"/>
    </font>
    <font>
      <b/>
      <sz val="10"/>
      <color theme="0" tint="-0.34998626667073579"/>
      <name val="Arial"/>
      <family val="2"/>
    </font>
    <font>
      <b/>
      <sz val="10"/>
      <color rgb="FFFF0000"/>
      <name val="Arial"/>
      <family val="2"/>
    </font>
    <font>
      <sz val="10"/>
      <color rgb="FFFF0000"/>
      <name val="Arial"/>
      <family val="2"/>
    </font>
    <font>
      <vertAlign val="superscript"/>
      <sz val="10"/>
      <name val="Arial"/>
      <family val="2"/>
    </font>
    <font>
      <sz val="14"/>
      <color theme="0" tint="-0.14999847407452621"/>
      <name val="Arial"/>
      <family val="2"/>
    </font>
    <font>
      <b/>
      <sz val="10"/>
      <color theme="0" tint="-0.14999847407452621"/>
      <name val="Arial"/>
      <family val="2"/>
    </font>
    <font>
      <sz val="10"/>
      <color theme="0" tint="-0.14999847407452621"/>
      <name val="Arial"/>
      <family val="2"/>
    </font>
    <font>
      <b/>
      <sz val="10"/>
      <color theme="8" tint="-0.249977111117893"/>
      <name val="Arial"/>
      <family val="2"/>
    </font>
    <font>
      <b/>
      <sz val="10"/>
      <color rgb="FF339966"/>
      <name val="Arial"/>
      <family val="2"/>
    </font>
    <font>
      <b/>
      <sz val="10"/>
      <color rgb="FFFF6600"/>
      <name val="Arial"/>
      <family val="2"/>
    </font>
    <font>
      <b/>
      <sz val="12"/>
      <color theme="1"/>
      <name val="Calibri"/>
      <family val="2"/>
      <scheme val="minor"/>
    </font>
    <font>
      <b/>
      <sz val="12"/>
      <color theme="1" tint="0.14999847407452621"/>
      <name val="Calibri"/>
      <family val="2"/>
      <scheme val="minor"/>
    </font>
    <font>
      <sz val="11"/>
      <color theme="1" tint="0.14999847407452621"/>
      <name val="Calibri"/>
      <family val="2"/>
      <scheme val="minor"/>
    </font>
    <font>
      <b/>
      <sz val="11"/>
      <color theme="1" tint="0.14999847407452621"/>
      <name val="Calibri"/>
      <family val="2"/>
      <scheme val="minor"/>
    </font>
    <font>
      <b/>
      <u/>
      <sz val="10"/>
      <color rgb="FF000000"/>
      <name val="Arial"/>
      <family val="2"/>
    </font>
    <font>
      <b/>
      <vertAlign val="superscript"/>
      <sz val="11"/>
      <color theme="1"/>
      <name val="Calibri"/>
      <family val="2"/>
      <scheme val="minor"/>
    </font>
    <font>
      <i/>
      <sz val="11"/>
      <color theme="1"/>
      <name val="Calibri"/>
      <family val="2"/>
      <scheme val="minor"/>
    </font>
    <font>
      <sz val="9"/>
      <color indexed="81"/>
      <name val="Segoe UI"/>
      <family val="2"/>
    </font>
  </fonts>
  <fills count="19">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4"/>
        <bgColor indexed="64"/>
      </patternFill>
    </fill>
    <fill>
      <patternFill patternType="solid">
        <fgColor indexed="15"/>
        <bgColor indexed="64"/>
      </patternFill>
    </fill>
    <fill>
      <patternFill patternType="solid">
        <fgColor indexed="48"/>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theme="4" tint="0.39994506668294322"/>
      </left>
      <right/>
      <top style="medium">
        <color theme="4" tint="0.39994506668294322"/>
      </top>
      <bottom style="thin">
        <color theme="4" tint="0.39994506668294322"/>
      </bottom>
      <diagonal/>
    </border>
    <border>
      <left style="medium">
        <color indexed="64"/>
      </left>
      <right style="medium">
        <color indexed="64"/>
      </right>
      <top style="medium">
        <color indexed="64"/>
      </top>
      <bottom style="medium">
        <color indexed="64"/>
      </bottom>
      <diagonal/>
    </border>
    <border>
      <left style="medium">
        <color theme="0" tint="-0.14996795556505021"/>
      </left>
      <right/>
      <top style="medium">
        <color theme="0" tint="-0.14996795556505021"/>
      </top>
      <bottom style="thin">
        <color theme="0" tint="-0.14996795556505021"/>
      </bottom>
      <diagonal/>
    </border>
    <border>
      <left/>
      <right/>
      <top style="medium">
        <color theme="0" tint="-0.14996795556505021"/>
      </top>
      <bottom style="thin">
        <color theme="0" tint="-0.14996795556505021"/>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27" fillId="0" borderId="0" applyNumberFormat="0" applyFill="0" applyBorder="0" applyAlignment="0" applyProtection="0">
      <alignment vertical="top"/>
      <protection locked="0"/>
    </xf>
    <xf numFmtId="0" fontId="16" fillId="0" borderId="0"/>
    <xf numFmtId="0" fontId="20" fillId="0" borderId="0"/>
  </cellStyleXfs>
  <cellXfs count="344">
    <xf numFmtId="0" fontId="0" fillId="0" borderId="0" xfId="0"/>
    <xf numFmtId="0" fontId="17" fillId="0" borderId="0" xfId="0" applyFont="1"/>
    <xf numFmtId="0" fontId="17" fillId="0" borderId="1" xfId="0" applyFont="1" applyBorder="1"/>
    <xf numFmtId="0" fontId="0" fillId="0" borderId="0" xfId="0" applyBorder="1"/>
    <xf numFmtId="0" fontId="20" fillId="0" borderId="0" xfId="0" applyFont="1"/>
    <xf numFmtId="0" fontId="0" fillId="0" borderId="1" xfId="0" applyBorder="1"/>
    <xf numFmtId="0" fontId="0" fillId="4" borderId="1" xfId="0" applyFill="1" applyBorder="1"/>
    <xf numFmtId="0" fontId="27" fillId="0" borderId="0" xfId="1" applyFill="1" applyBorder="1" applyAlignment="1" applyProtection="1">
      <alignment vertical="center"/>
    </xf>
    <xf numFmtId="0" fontId="28" fillId="0" borderId="0" xfId="0" applyFont="1" applyBorder="1"/>
    <xf numFmtId="0" fontId="0" fillId="3" borderId="1" xfId="0" applyFill="1" applyBorder="1" applyProtection="1"/>
    <xf numFmtId="0" fontId="0" fillId="0" borderId="0" xfId="0" applyProtection="1"/>
    <xf numFmtId="0" fontId="0" fillId="5" borderId="1" xfId="0" applyFill="1" applyBorder="1" applyProtection="1"/>
    <xf numFmtId="0" fontId="0" fillId="0" borderId="0" xfId="0" applyBorder="1" applyProtection="1"/>
    <xf numFmtId="4" fontId="0" fillId="0" borderId="0" xfId="0" applyNumberFormat="1" applyBorder="1" applyProtection="1"/>
    <xf numFmtId="4" fontId="17" fillId="0" borderId="0" xfId="0" applyNumberFormat="1" applyFont="1" applyBorder="1" applyProtection="1"/>
    <xf numFmtId="0" fontId="19" fillId="0" borderId="0" xfId="0" applyFont="1" applyProtection="1"/>
    <xf numFmtId="0" fontId="0" fillId="6" borderId="13" xfId="0" applyFill="1" applyBorder="1"/>
    <xf numFmtId="4" fontId="25" fillId="0" borderId="0" xfId="0" applyNumberFormat="1" applyFont="1" applyFill="1" applyBorder="1" applyProtection="1"/>
    <xf numFmtId="4" fontId="24" fillId="0" borderId="0" xfId="0" applyNumberFormat="1" applyFont="1" applyFill="1" applyBorder="1" applyProtection="1"/>
    <xf numFmtId="4" fontId="20" fillId="0" borderId="0" xfId="0" applyNumberFormat="1" applyFont="1" applyFill="1" applyBorder="1" applyProtection="1"/>
    <xf numFmtId="0" fontId="20" fillId="9" borderId="1" xfId="0" applyFont="1" applyFill="1" applyBorder="1"/>
    <xf numFmtId="0" fontId="20" fillId="8" borderId="1" xfId="0" applyFont="1" applyFill="1" applyBorder="1"/>
    <xf numFmtId="4" fontId="20" fillId="0" borderId="0" xfId="0" applyNumberFormat="1" applyFont="1" applyBorder="1" applyProtection="1"/>
    <xf numFmtId="0" fontId="27" fillId="0" borderId="0" xfId="1" applyAlignment="1" applyProtection="1"/>
    <xf numFmtId="0" fontId="16" fillId="0" borderId="0" xfId="2"/>
    <xf numFmtId="167" fontId="16" fillId="0" borderId="33" xfId="2" applyNumberFormat="1" applyBorder="1" applyAlignment="1">
      <alignment horizontal="center"/>
    </xf>
    <xf numFmtId="0" fontId="17" fillId="0" borderId="2" xfId="0" applyFont="1" applyBorder="1" applyAlignment="1" applyProtection="1">
      <alignment vertical="center"/>
    </xf>
    <xf numFmtId="0" fontId="32" fillId="12" borderId="17" xfId="2" applyFont="1" applyFill="1" applyBorder="1" applyAlignment="1">
      <alignment horizontal="center"/>
    </xf>
    <xf numFmtId="0" fontId="32" fillId="12" borderId="1" xfId="2" applyFont="1" applyFill="1" applyBorder="1" applyAlignment="1">
      <alignment horizontal="center"/>
    </xf>
    <xf numFmtId="0" fontId="32" fillId="12" borderId="28" xfId="2" applyFont="1" applyFill="1" applyBorder="1" applyAlignment="1">
      <alignment horizontal="center"/>
    </xf>
    <xf numFmtId="0" fontId="17" fillId="15" borderId="7" xfId="0" applyFont="1" applyFill="1" applyBorder="1" applyAlignment="1" applyProtection="1">
      <alignment vertical="center"/>
    </xf>
    <xf numFmtId="0" fontId="17" fillId="0" borderId="3" xfId="0" applyFont="1" applyBorder="1" applyAlignment="1" applyProtection="1">
      <alignment horizontal="center" vertical="center"/>
    </xf>
    <xf numFmtId="0" fontId="17" fillId="0" borderId="1" xfId="0" applyFont="1" applyBorder="1" applyAlignment="1" applyProtection="1">
      <alignment horizontal="center" vertical="center"/>
    </xf>
    <xf numFmtId="0" fontId="0" fillId="10" borderId="34" xfId="0" applyFill="1" applyBorder="1"/>
    <xf numFmtId="0" fontId="0" fillId="10" borderId="47" xfId="0" applyFill="1" applyBorder="1"/>
    <xf numFmtId="0" fontId="0" fillId="10" borderId="48" xfId="0" applyFill="1" applyBorder="1"/>
    <xf numFmtId="0" fontId="0" fillId="10" borderId="43" xfId="0" applyFill="1" applyBorder="1"/>
    <xf numFmtId="0" fontId="17" fillId="10" borderId="0" xfId="0" applyFont="1" applyFill="1" applyBorder="1"/>
    <xf numFmtId="0" fontId="17" fillId="10" borderId="44" xfId="0" applyFont="1" applyFill="1" applyBorder="1"/>
    <xf numFmtId="0" fontId="0" fillId="10" borderId="33" xfId="0" applyFill="1" applyBorder="1"/>
    <xf numFmtId="0" fontId="0" fillId="10" borderId="40" xfId="0" applyFill="1" applyBorder="1"/>
    <xf numFmtId="0" fontId="17" fillId="10" borderId="43" xfId="0" applyFont="1" applyFill="1" applyBorder="1"/>
    <xf numFmtId="0" fontId="20" fillId="10" borderId="43" xfId="0" applyFont="1" applyFill="1" applyBorder="1"/>
    <xf numFmtId="0" fontId="20" fillId="0" borderId="37" xfId="0" applyFont="1" applyBorder="1" applyAlignment="1" applyProtection="1">
      <alignment vertical="center" wrapText="1"/>
    </xf>
    <xf numFmtId="0" fontId="33" fillId="15" borderId="5" xfId="0" applyFont="1" applyFill="1" applyBorder="1" applyAlignment="1" applyProtection="1">
      <alignment horizontal="center" vertical="center"/>
    </xf>
    <xf numFmtId="0" fontId="17" fillId="15" borderId="25" xfId="0" applyFont="1" applyFill="1" applyBorder="1" applyAlignment="1" applyProtection="1">
      <alignment horizontal="center" vertical="center"/>
    </xf>
    <xf numFmtId="0" fontId="17" fillId="0" borderId="37" xfId="0" applyFont="1" applyBorder="1" applyAlignment="1" applyProtection="1">
      <alignment vertical="center"/>
    </xf>
    <xf numFmtId="0" fontId="17" fillId="15" borderId="37" xfId="0" applyFont="1" applyFill="1" applyBorder="1" applyAlignment="1" applyProtection="1">
      <alignment vertical="center"/>
    </xf>
    <xf numFmtId="0" fontId="20" fillId="0" borderId="37" xfId="0" applyFont="1" applyFill="1" applyBorder="1" applyAlignment="1" applyProtection="1">
      <alignment vertical="center" wrapText="1"/>
    </xf>
    <xf numFmtId="0" fontId="37" fillId="0" borderId="0" xfId="0" applyFont="1"/>
    <xf numFmtId="0" fontId="38" fillId="0" borderId="0" xfId="0" applyFont="1"/>
    <xf numFmtId="0" fontId="28" fillId="0" borderId="0" xfId="0" applyFont="1"/>
    <xf numFmtId="0" fontId="39" fillId="0" borderId="0" xfId="0" applyFont="1"/>
    <xf numFmtId="0" fontId="0" fillId="10" borderId="47" xfId="0" applyFill="1" applyBorder="1" applyProtection="1"/>
    <xf numFmtId="0" fontId="19" fillId="0" borderId="0" xfId="0" applyFont="1"/>
    <xf numFmtId="0" fontId="36" fillId="0" borderId="0" xfId="0" applyFont="1" applyAlignment="1">
      <alignment vertical="top"/>
    </xf>
    <xf numFmtId="0" fontId="17" fillId="0" borderId="0" xfId="0" applyFont="1" applyAlignment="1">
      <alignment vertical="center"/>
    </xf>
    <xf numFmtId="0" fontId="19" fillId="0" borderId="0" xfId="0" applyFont="1" applyAlignment="1" applyProtection="1"/>
    <xf numFmtId="0" fontId="32" fillId="16" borderId="0" xfId="2" applyFont="1" applyFill="1"/>
    <xf numFmtId="0" fontId="15" fillId="16" borderId="0" xfId="2" applyFont="1" applyFill="1"/>
    <xf numFmtId="166" fontId="16" fillId="16" borderId="0" xfId="2" applyNumberFormat="1" applyFill="1"/>
    <xf numFmtId="167" fontId="16" fillId="16" borderId="0" xfId="2" applyNumberFormat="1" applyFont="1" applyFill="1" applyBorder="1" applyAlignment="1">
      <alignment horizontal="center"/>
    </xf>
    <xf numFmtId="0" fontId="16" fillId="16" borderId="0" xfId="2" applyFill="1" applyAlignment="1">
      <alignment horizontal="center"/>
    </xf>
    <xf numFmtId="0" fontId="16" fillId="16" borderId="29" xfId="2" applyFont="1" applyFill="1" applyBorder="1" applyProtection="1">
      <protection locked="0"/>
    </xf>
    <xf numFmtId="9" fontId="16" fillId="16" borderId="1" xfId="2" applyNumberFormat="1" applyFill="1" applyBorder="1" applyAlignment="1" applyProtection="1">
      <alignment horizontal="center"/>
      <protection locked="0"/>
    </xf>
    <xf numFmtId="0" fontId="16" fillId="16" borderId="29" xfId="2" applyFill="1" applyBorder="1" applyProtection="1">
      <protection locked="0"/>
    </xf>
    <xf numFmtId="0" fontId="16" fillId="16" borderId="30" xfId="2" applyFont="1" applyFill="1" applyBorder="1" applyProtection="1">
      <protection locked="0"/>
    </xf>
    <xf numFmtId="9" fontId="16" fillId="16" borderId="6" xfId="2" applyNumberFormat="1" applyFill="1" applyBorder="1" applyAlignment="1" applyProtection="1">
      <alignment horizontal="center"/>
      <protection locked="0"/>
    </xf>
    <xf numFmtId="0" fontId="32" fillId="16" borderId="32" xfId="2" applyFont="1" applyFill="1" applyBorder="1"/>
    <xf numFmtId="0" fontId="16" fillId="16" borderId="33" xfId="2" applyFill="1" applyBorder="1" applyProtection="1">
      <protection locked="0"/>
    </xf>
    <xf numFmtId="165" fontId="16" fillId="16" borderId="33" xfId="2" applyNumberFormat="1" applyFill="1" applyBorder="1" applyProtection="1">
      <protection locked="0"/>
    </xf>
    <xf numFmtId="0" fontId="16" fillId="16" borderId="0" xfId="2" applyFont="1" applyFill="1"/>
    <xf numFmtId="165" fontId="16" fillId="16" borderId="0" xfId="2" applyNumberFormat="1" applyFill="1"/>
    <xf numFmtId="0" fontId="16" fillId="16" borderId="33" xfId="2" applyFill="1" applyBorder="1"/>
    <xf numFmtId="0" fontId="16" fillId="16" borderId="36" xfId="2" applyFill="1" applyBorder="1" applyProtection="1">
      <protection locked="0"/>
    </xf>
    <xf numFmtId="0" fontId="15" fillId="16" borderId="36" xfId="2" applyFont="1" applyFill="1" applyBorder="1" applyProtection="1">
      <protection locked="0"/>
    </xf>
    <xf numFmtId="0" fontId="16" fillId="16" borderId="0" xfId="2" applyFill="1" applyAlignment="1"/>
    <xf numFmtId="167" fontId="16" fillId="16" borderId="33" xfId="2" applyNumberFormat="1" applyFill="1" applyBorder="1" applyAlignment="1">
      <alignment horizontal="center"/>
    </xf>
    <xf numFmtId="0" fontId="16" fillId="16" borderId="0" xfId="2" applyFill="1" applyAlignment="1">
      <alignment horizontal="left"/>
    </xf>
    <xf numFmtId="0" fontId="15" fillId="16" borderId="0" xfId="2" applyFont="1" applyFill="1" applyAlignment="1"/>
    <xf numFmtId="0" fontId="15" fillId="16" borderId="0" xfId="2" applyFont="1" applyFill="1" applyAlignment="1">
      <alignment horizontal="center"/>
    </xf>
    <xf numFmtId="0" fontId="13" fillId="0" borderId="40" xfId="2" applyFont="1" applyBorder="1"/>
    <xf numFmtId="0" fontId="43" fillId="12" borderId="49" xfId="2" applyFont="1" applyFill="1" applyBorder="1" applyAlignment="1">
      <alignment vertical="center"/>
    </xf>
    <xf numFmtId="0" fontId="43" fillId="12" borderId="49" xfId="2" applyFont="1" applyFill="1" applyBorder="1" applyAlignment="1"/>
    <xf numFmtId="164" fontId="16" fillId="16" borderId="0" xfId="2" applyNumberFormat="1" applyFill="1" applyBorder="1" applyAlignment="1">
      <alignment horizontal="center"/>
    </xf>
    <xf numFmtId="0" fontId="44" fillId="15" borderId="51" xfId="2" applyFont="1" applyFill="1" applyBorder="1" applyAlignment="1">
      <alignment vertical="center"/>
    </xf>
    <xf numFmtId="0" fontId="44" fillId="15" borderId="52" xfId="2" applyFont="1" applyFill="1" applyBorder="1" applyAlignment="1"/>
    <xf numFmtId="0" fontId="45" fillId="16" borderId="0" xfId="2" applyFont="1" applyFill="1" applyAlignment="1">
      <alignment horizontal="center"/>
    </xf>
    <xf numFmtId="0" fontId="46" fillId="16" borderId="0" xfId="2" applyFont="1" applyFill="1" applyAlignment="1">
      <alignment horizontal="center"/>
    </xf>
    <xf numFmtId="0" fontId="45" fillId="16" borderId="0" xfId="2" applyFont="1" applyFill="1"/>
    <xf numFmtId="164" fontId="46" fillId="17" borderId="50" xfId="2" applyNumberFormat="1" applyFont="1" applyFill="1" applyBorder="1" applyAlignment="1">
      <alignment horizontal="center"/>
    </xf>
    <xf numFmtId="0" fontId="12" fillId="16" borderId="0" xfId="2" applyFont="1" applyFill="1"/>
    <xf numFmtId="0" fontId="11" fillId="16" borderId="0" xfId="2" applyFont="1" applyFill="1"/>
    <xf numFmtId="0" fontId="47" fillId="16" borderId="0" xfId="0" applyFont="1" applyFill="1"/>
    <xf numFmtId="0" fontId="10" fillId="16" borderId="0" xfId="2" applyFont="1" applyFill="1" applyProtection="1">
      <protection locked="0"/>
    </xf>
    <xf numFmtId="0" fontId="16" fillId="16" borderId="0" xfId="2" applyFill="1" applyProtection="1">
      <protection locked="0"/>
    </xf>
    <xf numFmtId="0" fontId="8" fillId="16" borderId="0" xfId="2" applyFont="1" applyFill="1"/>
    <xf numFmtId="0" fontId="16" fillId="16" borderId="0" xfId="2" applyFill="1"/>
    <xf numFmtId="0" fontId="16" fillId="16" borderId="0" xfId="2" applyFill="1" applyBorder="1"/>
    <xf numFmtId="0" fontId="9" fillId="16" borderId="0" xfId="2" applyFont="1" applyFill="1" applyAlignment="1"/>
    <xf numFmtId="0" fontId="20" fillId="0" borderId="0" xfId="3"/>
    <xf numFmtId="0" fontId="26" fillId="0" borderId="0" xfId="3" applyFont="1" applyBorder="1" applyAlignment="1">
      <alignment horizontal="left"/>
    </xf>
    <xf numFmtId="0" fontId="20" fillId="0" borderId="0" xfId="3" applyAlignment="1">
      <alignment horizontal="left"/>
    </xf>
    <xf numFmtId="0" fontId="26" fillId="0" borderId="0" xfId="3" applyFont="1" applyBorder="1" applyAlignment="1"/>
    <xf numFmtId="0" fontId="23" fillId="0" borderId="0" xfId="3" applyFont="1" applyAlignment="1">
      <alignment horizontal="left"/>
    </xf>
    <xf numFmtId="0" fontId="26" fillId="0" borderId="0" xfId="3" applyFont="1" applyAlignment="1">
      <alignment horizontal="left"/>
    </xf>
    <xf numFmtId="0" fontId="29" fillId="0" borderId="0" xfId="3" applyFont="1" applyAlignment="1">
      <alignment horizontal="left"/>
    </xf>
    <xf numFmtId="0" fontId="20" fillId="0" borderId="0" xfId="3" applyFont="1"/>
    <xf numFmtId="0" fontId="20" fillId="0" borderId="0" xfId="3" applyFont="1" applyProtection="1"/>
    <xf numFmtId="0" fontId="17" fillId="2" borderId="6" xfId="3" applyFont="1" applyFill="1" applyBorder="1"/>
    <xf numFmtId="0" fontId="18" fillId="8" borderId="1" xfId="3" applyFont="1" applyFill="1" applyBorder="1" applyAlignment="1">
      <alignment horizontal="left"/>
    </xf>
    <xf numFmtId="0" fontId="20" fillId="0" borderId="1" xfId="3" applyFont="1" applyBorder="1" applyAlignment="1">
      <alignment horizontal="left" wrapText="1"/>
    </xf>
    <xf numFmtId="0" fontId="20" fillId="0" borderId="12" xfId="3" applyFont="1" applyBorder="1" applyAlignment="1">
      <alignment horizontal="left" vertical="center"/>
    </xf>
    <xf numFmtId="0" fontId="18" fillId="9" borderId="8" xfId="3" applyFont="1" applyFill="1" applyBorder="1" applyAlignment="1">
      <alignment horizontal="left"/>
    </xf>
    <xf numFmtId="0" fontId="20" fillId="3" borderId="1" xfId="3" applyFill="1" applyBorder="1" applyAlignment="1">
      <alignment horizontal="left" vertical="center"/>
    </xf>
    <xf numFmtId="0" fontId="20" fillId="0" borderId="1" xfId="3" applyBorder="1" applyAlignment="1">
      <alignment horizontal="left" vertical="center" wrapText="1"/>
    </xf>
    <xf numFmtId="0" fontId="20" fillId="0" borderId="1" xfId="3" applyBorder="1" applyAlignment="1">
      <alignment horizontal="left" vertical="center"/>
    </xf>
    <xf numFmtId="0" fontId="20" fillId="0" borderId="0" xfId="3" applyAlignment="1">
      <alignment horizontal="left" vertical="center"/>
    </xf>
    <xf numFmtId="0" fontId="20" fillId="4" borderId="1" xfId="3" applyFill="1" applyBorder="1" applyAlignment="1">
      <alignment horizontal="left" vertical="center"/>
    </xf>
    <xf numFmtId="0" fontId="20" fillId="5" borderId="1" xfId="3" applyFill="1" applyBorder="1" applyAlignment="1">
      <alignment horizontal="left" vertical="center"/>
    </xf>
    <xf numFmtId="0" fontId="20" fillId="0" borderId="6" xfId="3" applyBorder="1" applyAlignment="1">
      <alignment horizontal="left" vertical="center" wrapText="1"/>
    </xf>
    <xf numFmtId="0" fontId="20" fillId="0" borderId="6" xfId="3" applyBorder="1" applyAlignment="1">
      <alignment horizontal="left" vertical="center"/>
    </xf>
    <xf numFmtId="0" fontId="20" fillId="0" borderId="0" xfId="3" applyAlignment="1">
      <alignment horizontal="left" vertical="center" wrapText="1"/>
    </xf>
    <xf numFmtId="0" fontId="20" fillId="0" borderId="0" xfId="3" applyFill="1" applyBorder="1" applyAlignment="1">
      <alignment vertical="center"/>
    </xf>
    <xf numFmtId="0" fontId="19" fillId="0" borderId="0" xfId="3" applyFont="1"/>
    <xf numFmtId="0" fontId="7" fillId="16" borderId="0" xfId="2" applyFont="1" applyFill="1" applyAlignment="1">
      <alignment horizontal="left"/>
    </xf>
    <xf numFmtId="0" fontId="19" fillId="0" borderId="0" xfId="0" applyFont="1" applyProtection="1"/>
    <xf numFmtId="0" fontId="32" fillId="12" borderId="5" xfId="2" applyFont="1" applyFill="1" applyBorder="1" applyAlignment="1"/>
    <xf numFmtId="0" fontId="32" fillId="12" borderId="3" xfId="2" applyFont="1" applyFill="1" applyBorder="1" applyAlignment="1">
      <alignment horizontal="center"/>
    </xf>
    <xf numFmtId="0" fontId="16" fillId="16" borderId="21" xfId="2" applyFont="1" applyFill="1" applyBorder="1" applyAlignment="1">
      <alignment wrapText="1"/>
    </xf>
    <xf numFmtId="0" fontId="15" fillId="16" borderId="30" xfId="2" applyFont="1" applyFill="1" applyBorder="1" applyProtection="1">
      <protection locked="0"/>
    </xf>
    <xf numFmtId="0" fontId="20" fillId="0" borderId="25" xfId="0" applyFont="1" applyBorder="1" applyAlignment="1">
      <alignment vertical="center" wrapText="1"/>
    </xf>
    <xf numFmtId="0" fontId="32" fillId="12" borderId="16" xfId="2" applyFont="1" applyFill="1" applyBorder="1" applyAlignment="1">
      <alignment horizontal="center"/>
    </xf>
    <xf numFmtId="164" fontId="16" fillId="11" borderId="10" xfId="2" applyNumberFormat="1" applyFill="1" applyBorder="1" applyAlignment="1">
      <alignment horizontal="center"/>
    </xf>
    <xf numFmtId="0" fontId="20" fillId="10" borderId="47" xfId="0" applyFont="1" applyFill="1" applyBorder="1"/>
    <xf numFmtId="0" fontId="32" fillId="12" borderId="29" xfId="2" applyFont="1" applyFill="1" applyBorder="1" applyAlignment="1">
      <alignment horizontal="center"/>
    </xf>
    <xf numFmtId="9" fontId="16" fillId="16" borderId="29" xfId="2" applyNumberFormat="1" applyFill="1" applyBorder="1" applyAlignment="1" applyProtection="1">
      <alignment horizontal="center"/>
      <protection locked="0"/>
    </xf>
    <xf numFmtId="9" fontId="16" fillId="16" borderId="28" xfId="2" applyNumberFormat="1" applyFill="1" applyBorder="1" applyAlignment="1" applyProtection="1">
      <alignment horizontal="center"/>
      <protection locked="0"/>
    </xf>
    <xf numFmtId="9" fontId="16" fillId="16" borderId="30" xfId="2" applyNumberFormat="1" applyFill="1" applyBorder="1" applyAlignment="1" applyProtection="1">
      <alignment horizontal="center"/>
      <protection locked="0"/>
    </xf>
    <xf numFmtId="9" fontId="16" fillId="16" borderId="31" xfId="2" applyNumberFormat="1" applyFill="1" applyBorder="1" applyAlignment="1" applyProtection="1">
      <alignment horizontal="center"/>
      <protection locked="0"/>
    </xf>
    <xf numFmtId="0" fontId="32" fillId="12" borderId="55" xfId="2" applyFont="1" applyFill="1" applyBorder="1" applyAlignment="1">
      <alignment horizontal="center"/>
    </xf>
    <xf numFmtId="0" fontId="32" fillId="12" borderId="54" xfId="2" applyFont="1" applyFill="1" applyBorder="1" applyAlignment="1">
      <alignment horizontal="center"/>
    </xf>
    <xf numFmtId="164" fontId="16" fillId="11" borderId="57" xfId="2" applyNumberFormat="1" applyFill="1" applyBorder="1" applyAlignment="1">
      <alignment horizontal="center"/>
    </xf>
    <xf numFmtId="0" fontId="0" fillId="10" borderId="44" xfId="0" applyFill="1" applyBorder="1" applyAlignment="1" applyProtection="1">
      <alignment vertical="center"/>
    </xf>
    <xf numFmtId="4" fontId="17" fillId="0" borderId="1" xfId="0" applyNumberFormat="1" applyFont="1" applyBorder="1" applyProtection="1"/>
    <xf numFmtId="164" fontId="16" fillId="11" borderId="10" xfId="2" applyNumberFormat="1" applyFill="1" applyBorder="1" applyAlignment="1">
      <alignment horizontal="center"/>
    </xf>
    <xf numFmtId="0" fontId="32" fillId="12" borderId="20" xfId="2" applyFont="1" applyFill="1" applyBorder="1" applyAlignment="1">
      <alignment horizontal="center"/>
    </xf>
    <xf numFmtId="0" fontId="32" fillId="12" borderId="37" xfId="2" applyFont="1" applyFill="1" applyBorder="1" applyAlignment="1">
      <alignment horizontal="center"/>
    </xf>
    <xf numFmtId="0" fontId="12" fillId="16" borderId="54" xfId="2" applyFont="1" applyFill="1" applyBorder="1" applyAlignment="1">
      <alignment horizontal="center" wrapText="1"/>
    </xf>
    <xf numFmtId="164" fontId="16" fillId="11" borderId="55" xfId="2" applyNumberFormat="1" applyFill="1" applyBorder="1" applyAlignment="1">
      <alignment horizontal="center"/>
    </xf>
    <xf numFmtId="164" fontId="16" fillId="11" borderId="56" xfId="2" applyNumberFormat="1" applyFill="1" applyBorder="1" applyAlignment="1">
      <alignment horizontal="center"/>
    </xf>
    <xf numFmtId="164" fontId="32" fillId="11" borderId="56" xfId="2" applyNumberFormat="1" applyFont="1" applyFill="1" applyBorder="1" applyAlignment="1">
      <alignment horizontal="center"/>
    </xf>
    <xf numFmtId="0" fontId="4" fillId="16" borderId="54" xfId="2" applyFont="1" applyFill="1" applyBorder="1" applyAlignment="1">
      <alignment horizontal="center" wrapText="1"/>
    </xf>
    <xf numFmtId="0" fontId="4" fillId="16" borderId="29" xfId="2" applyFont="1" applyFill="1" applyBorder="1" applyProtection="1">
      <protection locked="0"/>
    </xf>
    <xf numFmtId="0" fontId="45" fillId="15" borderId="52" xfId="2" applyFont="1" applyFill="1" applyBorder="1" applyAlignment="1">
      <alignment horizontal="center"/>
    </xf>
    <xf numFmtId="0" fontId="16" fillId="16" borderId="1" xfId="2" applyFill="1" applyBorder="1" applyAlignment="1" applyProtection="1">
      <alignment horizontal="center"/>
      <protection locked="0"/>
    </xf>
    <xf numFmtId="0" fontId="16" fillId="16" borderId="28" xfId="2" applyFill="1" applyBorder="1" applyAlignment="1" applyProtection="1">
      <alignment horizontal="center"/>
      <protection locked="0"/>
    </xf>
    <xf numFmtId="0" fontId="16" fillId="16" borderId="6" xfId="2" applyFill="1" applyBorder="1" applyAlignment="1" applyProtection="1">
      <alignment horizontal="center"/>
      <protection locked="0"/>
    </xf>
    <xf numFmtId="0" fontId="16" fillId="16" borderId="31" xfId="2" applyFill="1" applyBorder="1" applyAlignment="1" applyProtection="1">
      <alignment horizontal="center"/>
      <protection locked="0"/>
    </xf>
    <xf numFmtId="0" fontId="16" fillId="16" borderId="29" xfId="2" applyFill="1" applyBorder="1" applyAlignment="1" applyProtection="1">
      <alignment horizontal="center"/>
      <protection locked="0"/>
    </xf>
    <xf numFmtId="0" fontId="16" fillId="16" borderId="30" xfId="2" applyFill="1" applyBorder="1" applyAlignment="1" applyProtection="1">
      <alignment horizontal="center"/>
      <protection locked="0"/>
    </xf>
    <xf numFmtId="168" fontId="16" fillId="16" borderId="55" xfId="2" applyNumberFormat="1" applyFill="1" applyBorder="1" applyAlignment="1" applyProtection="1">
      <alignment horizontal="center"/>
      <protection locked="0"/>
    </xf>
    <xf numFmtId="168" fontId="16" fillId="16" borderId="56" xfId="2" applyNumberFormat="1" applyFill="1" applyBorder="1" applyAlignment="1" applyProtection="1">
      <alignment horizontal="center"/>
      <protection locked="0"/>
    </xf>
    <xf numFmtId="168" fontId="16" fillId="11" borderId="3" xfId="2" applyNumberFormat="1" applyFill="1" applyBorder="1" applyAlignment="1">
      <alignment horizontal="center"/>
    </xf>
    <xf numFmtId="168" fontId="16" fillId="11" borderId="1" xfId="2" applyNumberFormat="1" applyFill="1" applyBorder="1" applyAlignment="1">
      <alignment horizontal="center"/>
    </xf>
    <xf numFmtId="168" fontId="16" fillId="11" borderId="37" xfId="2" applyNumberFormat="1" applyFill="1" applyBorder="1" applyAlignment="1">
      <alignment horizontal="center"/>
    </xf>
    <xf numFmtId="168" fontId="16" fillId="11" borderId="55" xfId="2" applyNumberFormat="1" applyFill="1" applyBorder="1" applyAlignment="1">
      <alignment horizontal="center"/>
    </xf>
    <xf numFmtId="168" fontId="16" fillId="11" borderId="6" xfId="2" applyNumberFormat="1" applyFill="1" applyBorder="1" applyAlignment="1">
      <alignment horizontal="center"/>
    </xf>
    <xf numFmtId="168" fontId="16" fillId="11" borderId="56" xfId="2" applyNumberFormat="1" applyFill="1" applyBorder="1" applyAlignment="1">
      <alignment horizontal="center"/>
    </xf>
    <xf numFmtId="168" fontId="32" fillId="11" borderId="58" xfId="2" applyNumberFormat="1" applyFont="1" applyFill="1" applyBorder="1" applyAlignment="1">
      <alignment horizontal="center"/>
    </xf>
    <xf numFmtId="164" fontId="16" fillId="11" borderId="59" xfId="2" applyNumberFormat="1" applyFill="1" applyBorder="1" applyAlignment="1">
      <alignment horizontal="center"/>
    </xf>
    <xf numFmtId="164" fontId="16" fillId="11" borderId="45" xfId="2" applyNumberFormat="1" applyFill="1" applyBorder="1" applyAlignment="1">
      <alignment horizontal="center"/>
    </xf>
    <xf numFmtId="164" fontId="32" fillId="11" borderId="50" xfId="2" applyNumberFormat="1" applyFont="1" applyFill="1" applyBorder="1" applyAlignment="1">
      <alignment horizontal="center"/>
    </xf>
    <xf numFmtId="164" fontId="32" fillId="11" borderId="58" xfId="2" applyNumberFormat="1" applyFont="1" applyFill="1" applyBorder="1" applyAlignment="1">
      <alignment horizontal="center"/>
    </xf>
    <xf numFmtId="168" fontId="16" fillId="16" borderId="29" xfId="2" applyNumberFormat="1" applyFill="1" applyBorder="1" applyAlignment="1" applyProtection="1">
      <alignment horizontal="center"/>
      <protection locked="0"/>
    </xf>
    <xf numFmtId="168" fontId="16" fillId="16" borderId="1" xfId="2" applyNumberFormat="1" applyFill="1" applyBorder="1" applyAlignment="1" applyProtection="1">
      <alignment horizontal="center"/>
      <protection locked="0"/>
    </xf>
    <xf numFmtId="168" fontId="16" fillId="16" borderId="37" xfId="2" applyNumberFormat="1" applyFill="1" applyBorder="1" applyAlignment="1" applyProtection="1">
      <alignment horizontal="center"/>
      <protection locked="0"/>
    </xf>
    <xf numFmtId="168" fontId="14" fillId="16" borderId="29" xfId="2" applyNumberFormat="1" applyFont="1" applyFill="1" applyBorder="1" applyAlignment="1" applyProtection="1">
      <alignment horizontal="center"/>
      <protection locked="0"/>
    </xf>
    <xf numFmtId="168" fontId="14" fillId="16" borderId="1" xfId="2" applyNumberFormat="1" applyFont="1" applyFill="1" applyBorder="1" applyAlignment="1" applyProtection="1">
      <alignment horizontal="center"/>
      <protection locked="0"/>
    </xf>
    <xf numFmtId="168" fontId="14" fillId="16" borderId="37" xfId="2" applyNumberFormat="1" applyFont="1" applyFill="1" applyBorder="1" applyAlignment="1" applyProtection="1">
      <alignment horizontal="center"/>
      <protection locked="0"/>
    </xf>
    <xf numFmtId="168" fontId="14" fillId="16" borderId="30" xfId="2" applyNumberFormat="1" applyFont="1" applyFill="1" applyBorder="1" applyAlignment="1" applyProtection="1">
      <alignment horizontal="center"/>
      <protection locked="0"/>
    </xf>
    <xf numFmtId="168" fontId="14" fillId="16" borderId="6" xfId="2" applyNumberFormat="1" applyFont="1" applyFill="1" applyBorder="1" applyAlignment="1" applyProtection="1">
      <alignment horizontal="center"/>
      <protection locked="0"/>
    </xf>
    <xf numFmtId="168" fontId="14" fillId="16" borderId="15" xfId="2" applyNumberFormat="1" applyFont="1" applyFill="1" applyBorder="1" applyAlignment="1" applyProtection="1">
      <alignment horizontal="center"/>
      <protection locked="0"/>
    </xf>
    <xf numFmtId="9" fontId="32" fillId="11" borderId="56" xfId="2" applyNumberFormat="1" applyFont="1" applyFill="1" applyBorder="1" applyAlignment="1">
      <alignment horizontal="center"/>
    </xf>
    <xf numFmtId="0" fontId="46" fillId="15" borderId="54" xfId="2" applyFont="1" applyFill="1" applyBorder="1" applyAlignment="1">
      <alignment horizontal="center"/>
    </xf>
    <xf numFmtId="164" fontId="46" fillId="17" borderId="55" xfId="2" applyNumberFormat="1" applyFont="1" applyFill="1" applyBorder="1" applyAlignment="1">
      <alignment horizontal="center"/>
    </xf>
    <xf numFmtId="164" fontId="46" fillId="17" borderId="55" xfId="2" applyNumberFormat="1" applyFont="1" applyFill="1" applyBorder="1" applyAlignment="1" applyProtection="1">
      <alignment horizontal="center"/>
    </xf>
    <xf numFmtId="164" fontId="46" fillId="17" borderId="56" xfId="2" applyNumberFormat="1" applyFont="1" applyFill="1" applyBorder="1" applyAlignment="1" applyProtection="1">
      <alignment horizontal="center"/>
    </xf>
    <xf numFmtId="0" fontId="17" fillId="15" borderId="1" xfId="0" applyFont="1" applyFill="1" applyBorder="1" applyAlignment="1" applyProtection="1">
      <alignment horizontal="center" vertical="center"/>
    </xf>
    <xf numFmtId="0" fontId="17" fillId="15" borderId="37" xfId="0" applyFont="1" applyFill="1" applyBorder="1" applyAlignment="1" applyProtection="1">
      <alignment horizontal="center" vertical="center"/>
    </xf>
    <xf numFmtId="0" fontId="17" fillId="0" borderId="14" xfId="0" applyFont="1" applyBorder="1" applyAlignment="1" applyProtection="1">
      <alignment horizontal="center" vertical="center"/>
    </xf>
    <xf numFmtId="0" fontId="17" fillId="15" borderId="2" xfId="0" applyFont="1" applyFill="1" applyBorder="1" applyAlignment="1" applyProtection="1">
      <alignment horizontal="center" vertical="center"/>
    </xf>
    <xf numFmtId="168" fontId="3" fillId="16" borderId="55" xfId="2" applyNumberFormat="1" applyFont="1" applyFill="1" applyBorder="1" applyAlignment="1" applyProtection="1">
      <alignment horizontal="center"/>
      <protection locked="0"/>
    </xf>
    <xf numFmtId="0" fontId="0" fillId="18" borderId="23" xfId="0" applyFill="1" applyBorder="1" applyAlignment="1">
      <alignment horizontal="left" vertical="center"/>
    </xf>
    <xf numFmtId="0" fontId="20" fillId="0" borderId="19" xfId="0" applyFont="1" applyBorder="1" applyAlignment="1">
      <alignment horizontal="left" vertical="center" wrapText="1"/>
    </xf>
    <xf numFmtId="0" fontId="20" fillId="0" borderId="60" xfId="0" applyFont="1" applyBorder="1" applyAlignment="1">
      <alignment horizontal="left" vertical="center"/>
    </xf>
    <xf numFmtId="0" fontId="20" fillId="6" borderId="1" xfId="3" applyFill="1" applyBorder="1" applyAlignment="1">
      <alignment horizontal="left" vertical="center"/>
    </xf>
    <xf numFmtId="0" fontId="17" fillId="0" borderId="1" xfId="0" applyFont="1" applyBorder="1" applyProtection="1"/>
    <xf numFmtId="0" fontId="17" fillId="0" borderId="2" xfId="0" applyFont="1" applyBorder="1" applyProtection="1"/>
    <xf numFmtId="0" fontId="20" fillId="0" borderId="7" xfId="0" applyFont="1" applyBorder="1" applyAlignment="1">
      <alignment vertical="center"/>
    </xf>
    <xf numFmtId="0" fontId="20" fillId="9" borderId="6" xfId="0" applyFont="1" applyFill="1" applyBorder="1"/>
    <xf numFmtId="0" fontId="20" fillId="0" borderId="9" xfId="0" applyFont="1" applyBorder="1" applyAlignment="1">
      <alignment vertical="center"/>
    </xf>
    <xf numFmtId="0" fontId="0" fillId="3" borderId="8" xfId="0" applyFill="1" applyBorder="1" applyProtection="1"/>
    <xf numFmtId="0" fontId="0" fillId="4" borderId="6" xfId="0" applyFill="1" applyBorder="1"/>
    <xf numFmtId="0" fontId="0" fillId="0" borderId="9" xfId="0" applyFill="1" applyBorder="1" applyProtection="1"/>
    <xf numFmtId="0" fontId="0" fillId="5" borderId="8" xfId="0" applyFill="1" applyBorder="1" applyProtection="1"/>
    <xf numFmtId="0" fontId="0" fillId="0" borderId="7" xfId="0" applyFill="1" applyBorder="1" applyProtection="1"/>
    <xf numFmtId="0" fontId="0" fillId="0" borderId="14" xfId="0" applyFill="1" applyBorder="1" applyProtection="1"/>
    <xf numFmtId="0" fontId="0" fillId="18" borderId="6" xfId="0" applyFill="1" applyBorder="1"/>
    <xf numFmtId="0" fontId="20" fillId="0" borderId="9" xfId="0" applyFont="1" applyFill="1" applyBorder="1" applyProtection="1"/>
    <xf numFmtId="0" fontId="0" fillId="0" borderId="8" xfId="0" applyBorder="1"/>
    <xf numFmtId="4" fontId="35" fillId="0" borderId="3" xfId="0" applyNumberFormat="1" applyFont="1" applyBorder="1"/>
    <xf numFmtId="4" fontId="34" fillId="0" borderId="1" xfId="0" applyNumberFormat="1" applyFont="1" applyBorder="1"/>
    <xf numFmtId="4" fontId="34" fillId="0" borderId="2" xfId="0" applyNumberFormat="1" applyFont="1" applyBorder="1"/>
    <xf numFmtId="4" fontId="20" fillId="0" borderId="3" xfId="0" applyNumberFormat="1" applyFont="1" applyBorder="1" applyProtection="1"/>
    <xf numFmtId="4" fontId="17" fillId="0" borderId="2" xfId="0" applyNumberFormat="1" applyFont="1" applyBorder="1" applyProtection="1"/>
    <xf numFmtId="0" fontId="17" fillId="10" borderId="23" xfId="0" applyFont="1" applyFill="1" applyBorder="1" applyAlignment="1" applyProtection="1">
      <alignment vertical="top" wrapText="1"/>
    </xf>
    <xf numFmtId="0" fontId="17" fillId="10" borderId="0" xfId="0" applyFont="1" applyFill="1" applyBorder="1" applyAlignment="1" applyProtection="1">
      <alignment vertical="top" wrapText="1"/>
    </xf>
    <xf numFmtId="0" fontId="17" fillId="10" borderId="44" xfId="0" applyFont="1" applyFill="1" applyBorder="1" applyAlignment="1" applyProtection="1">
      <alignment vertical="top" wrapText="1"/>
    </xf>
    <xf numFmtId="0" fontId="20" fillId="0" borderId="7" xfId="0" applyFont="1" applyBorder="1" applyProtection="1"/>
    <xf numFmtId="0" fontId="20" fillId="0" borderId="7" xfId="0" applyFont="1" applyFill="1" applyBorder="1" applyProtection="1"/>
    <xf numFmtId="0" fontId="0" fillId="0" borderId="0" xfId="0" applyFill="1"/>
    <xf numFmtId="0" fontId="17" fillId="0" borderId="0" xfId="0" applyFont="1" applyBorder="1" applyProtection="1"/>
    <xf numFmtId="0" fontId="20" fillId="0" borderId="0" xfId="0" applyFont="1" applyBorder="1" applyProtection="1"/>
    <xf numFmtId="0" fontId="0" fillId="10" borderId="33" xfId="0" applyFill="1" applyBorder="1" applyProtection="1"/>
    <xf numFmtId="0" fontId="18" fillId="10" borderId="33" xfId="0" applyFont="1" applyFill="1" applyBorder="1" applyProtection="1"/>
    <xf numFmtId="4" fontId="0" fillId="10" borderId="33" xfId="0" applyNumberFormat="1" applyFill="1" applyBorder="1" applyProtection="1"/>
    <xf numFmtId="4" fontId="25" fillId="10" borderId="33" xfId="0" applyNumberFormat="1" applyFont="1" applyFill="1" applyBorder="1" applyProtection="1"/>
    <xf numFmtId="4" fontId="24" fillId="10" borderId="33" xfId="0" applyNumberFormat="1" applyFont="1" applyFill="1" applyBorder="1" applyProtection="1"/>
    <xf numFmtId="0" fontId="0" fillId="10" borderId="41" xfId="0" applyFill="1" applyBorder="1"/>
    <xf numFmtId="0" fontId="0" fillId="7" borderId="1" xfId="0" applyFill="1" applyBorder="1"/>
    <xf numFmtId="0" fontId="0" fillId="0" borderId="2" xfId="0" applyFill="1" applyBorder="1" applyProtection="1"/>
    <xf numFmtId="0" fontId="0" fillId="0" borderId="22" xfId="0" applyBorder="1" applyProtection="1"/>
    <xf numFmtId="0" fontId="20" fillId="0" borderId="37" xfId="0" applyFont="1" applyFill="1" applyBorder="1" applyAlignment="1">
      <alignment vertical="center" wrapText="1"/>
    </xf>
    <xf numFmtId="168" fontId="16" fillId="16" borderId="0" xfId="2" applyNumberFormat="1" applyFill="1" applyProtection="1">
      <protection locked="0"/>
    </xf>
    <xf numFmtId="168" fontId="16" fillId="11" borderId="31" xfId="2" applyNumberFormat="1" applyFill="1" applyBorder="1" applyAlignment="1">
      <alignment horizontal="center"/>
    </xf>
    <xf numFmtId="168" fontId="16" fillId="11" borderId="59" xfId="2" applyNumberFormat="1" applyFill="1" applyBorder="1" applyAlignment="1">
      <alignment horizontal="center"/>
    </xf>
    <xf numFmtId="0" fontId="2" fillId="16" borderId="0" xfId="2" applyFont="1" applyFill="1"/>
    <xf numFmtId="0" fontId="20" fillId="0" borderId="1" xfId="3" applyBorder="1" applyAlignment="1" applyProtection="1">
      <alignment vertical="center"/>
    </xf>
    <xf numFmtId="0" fontId="20" fillId="0" borderId="8" xfId="3" applyFont="1" applyBorder="1" applyAlignment="1">
      <alignment horizontal="left" vertical="center"/>
    </xf>
    <xf numFmtId="0" fontId="2" fillId="16" borderId="39" xfId="2" applyFont="1" applyFill="1" applyBorder="1" applyAlignment="1">
      <alignment horizontal="center" vertical="center" wrapText="1"/>
    </xf>
    <xf numFmtId="0" fontId="5" fillId="16" borderId="21" xfId="2" applyFont="1" applyFill="1" applyBorder="1" applyAlignment="1">
      <alignment horizontal="center" vertical="center" wrapText="1"/>
    </xf>
    <xf numFmtId="0" fontId="5" fillId="16" borderId="53" xfId="2" applyFont="1" applyFill="1" applyBorder="1" applyAlignment="1">
      <alignment horizontal="center" vertical="center" wrapText="1"/>
    </xf>
    <xf numFmtId="0" fontId="16" fillId="16" borderId="20" xfId="2" applyFont="1" applyFill="1" applyBorder="1" applyAlignment="1">
      <alignment horizontal="center" vertical="center" wrapText="1"/>
    </xf>
    <xf numFmtId="0" fontId="16" fillId="16" borderId="21" xfId="2" applyFont="1" applyFill="1" applyBorder="1" applyAlignment="1">
      <alignment horizontal="center" vertical="center" wrapText="1"/>
    </xf>
    <xf numFmtId="0" fontId="16" fillId="16" borderId="37" xfId="2" applyFill="1" applyBorder="1" applyAlignment="1" applyProtection="1">
      <alignment horizontal="center"/>
      <protection locked="0"/>
    </xf>
    <xf numFmtId="0" fontId="16" fillId="16" borderId="5" xfId="2" applyFill="1" applyBorder="1" applyAlignment="1" applyProtection="1">
      <alignment horizontal="center"/>
      <protection locked="0"/>
    </xf>
    <xf numFmtId="0" fontId="16" fillId="16" borderId="26" xfId="2" applyFill="1" applyBorder="1" applyAlignment="1"/>
    <xf numFmtId="0" fontId="16" fillId="16" borderId="27" xfId="2" applyFill="1" applyBorder="1" applyAlignment="1"/>
    <xf numFmtId="0" fontId="14" fillId="16" borderId="20" xfId="2" applyFont="1" applyFill="1" applyBorder="1" applyAlignment="1">
      <alignment horizontal="center" vertical="center" wrapText="1"/>
    </xf>
    <xf numFmtId="0" fontId="32" fillId="12" borderId="37" xfId="2" applyFont="1" applyFill="1" applyBorder="1" applyAlignment="1">
      <alignment horizontal="center"/>
    </xf>
    <xf numFmtId="0" fontId="32" fillId="12" borderId="5" xfId="2" applyFont="1" applyFill="1" applyBorder="1" applyAlignment="1">
      <alignment horizontal="center"/>
    </xf>
    <xf numFmtId="0" fontId="4" fillId="16" borderId="39" xfId="2" applyFont="1" applyFill="1" applyBorder="1" applyAlignment="1">
      <alignment horizontal="center" vertical="center" wrapText="1"/>
    </xf>
    <xf numFmtId="165" fontId="16" fillId="16" borderId="45" xfId="2" applyNumberFormat="1" applyFill="1" applyBorder="1" applyProtection="1">
      <protection locked="0"/>
    </xf>
    <xf numFmtId="165" fontId="16" fillId="16" borderId="46" xfId="2" applyNumberFormat="1" applyFill="1" applyBorder="1" applyProtection="1">
      <protection locked="0"/>
    </xf>
    <xf numFmtId="0" fontId="15" fillId="14" borderId="39" xfId="2" applyFont="1" applyFill="1" applyBorder="1"/>
    <xf numFmtId="0" fontId="16" fillId="14" borderId="21" xfId="2" applyFill="1" applyBorder="1"/>
    <xf numFmtId="0" fontId="16" fillId="14" borderId="16" xfId="2" applyFill="1" applyBorder="1"/>
    <xf numFmtId="0" fontId="16" fillId="16" borderId="15" xfId="2" applyFill="1" applyBorder="1" applyAlignment="1" applyProtection="1">
      <alignment horizontal="center"/>
      <protection locked="0"/>
    </xf>
    <xf numFmtId="0" fontId="16" fillId="16" borderId="38" xfId="2" applyFill="1" applyBorder="1" applyAlignment="1" applyProtection="1">
      <alignment horizontal="center"/>
      <protection locked="0"/>
    </xf>
    <xf numFmtId="0" fontId="16" fillId="16" borderId="34" xfId="2" applyFill="1" applyBorder="1" applyAlignment="1"/>
    <xf numFmtId="0" fontId="16" fillId="16" borderId="35" xfId="2" applyFill="1" applyBorder="1" applyAlignment="1"/>
    <xf numFmtId="0" fontId="16" fillId="16" borderId="20" xfId="2" applyFont="1" applyFill="1" applyBorder="1" applyAlignment="1">
      <alignment wrapText="1"/>
    </xf>
    <xf numFmtId="0" fontId="16" fillId="16" borderId="21" xfId="2" applyFont="1" applyFill="1" applyBorder="1" applyAlignment="1">
      <alignment wrapText="1"/>
    </xf>
    <xf numFmtId="0" fontId="32" fillId="12" borderId="37" xfId="2" applyFont="1" applyFill="1" applyBorder="1" applyAlignment="1"/>
    <xf numFmtId="0" fontId="32" fillId="12" borderId="5" xfId="2" applyFont="1" applyFill="1" applyBorder="1" applyAlignment="1"/>
    <xf numFmtId="0" fontId="16" fillId="16" borderId="61" xfId="2" applyFill="1" applyBorder="1" applyAlignment="1" applyProtection="1">
      <alignment horizontal="center"/>
      <protection locked="0"/>
    </xf>
    <xf numFmtId="0" fontId="14" fillId="16" borderId="37" xfId="2" applyFont="1" applyFill="1" applyBorder="1" applyAlignment="1" applyProtection="1">
      <alignment horizontal="center"/>
      <protection locked="0"/>
    </xf>
    <xf numFmtId="0" fontId="14" fillId="16" borderId="5" xfId="2" applyFont="1" applyFill="1" applyBorder="1" applyAlignment="1" applyProtection="1">
      <alignment horizontal="center"/>
      <protection locked="0"/>
    </xf>
    <xf numFmtId="0" fontId="14" fillId="16" borderId="61" xfId="2" applyFont="1" applyFill="1" applyBorder="1" applyAlignment="1" applyProtection="1">
      <alignment horizontal="center"/>
      <protection locked="0"/>
    </xf>
    <xf numFmtId="0" fontId="14" fillId="16" borderId="15" xfId="2" applyFont="1" applyFill="1" applyBorder="1" applyAlignment="1" applyProtection="1">
      <alignment horizontal="center"/>
      <protection locked="0"/>
    </xf>
    <xf numFmtId="0" fontId="14" fillId="16" borderId="38" xfId="2" applyFont="1" applyFill="1" applyBorder="1" applyAlignment="1" applyProtection="1">
      <alignment horizontal="center"/>
      <protection locked="0"/>
    </xf>
    <xf numFmtId="0" fontId="14" fillId="16" borderId="62" xfId="2" applyFont="1" applyFill="1" applyBorder="1" applyAlignment="1" applyProtection="1">
      <alignment horizontal="center"/>
      <protection locked="0"/>
    </xf>
    <xf numFmtId="0" fontId="15" fillId="14" borderId="33" xfId="2" applyFont="1" applyFill="1" applyBorder="1" applyAlignment="1">
      <alignment horizontal="center"/>
    </xf>
    <xf numFmtId="0" fontId="46" fillId="16" borderId="0" xfId="2" applyFont="1" applyFill="1" applyBorder="1" applyAlignment="1">
      <alignment horizontal="right"/>
    </xf>
    <xf numFmtId="0" fontId="32" fillId="12" borderId="20" xfId="2" applyFont="1" applyFill="1" applyBorder="1" applyAlignment="1">
      <alignment horizontal="center"/>
    </xf>
    <xf numFmtId="0" fontId="32" fillId="12" borderId="16" xfId="2" applyFont="1" applyFill="1" applyBorder="1" applyAlignment="1">
      <alignment horizontal="center"/>
    </xf>
    <xf numFmtId="0" fontId="32" fillId="12" borderId="21" xfId="2" applyFont="1" applyFill="1" applyBorder="1" applyAlignment="1">
      <alignment horizontal="center"/>
    </xf>
    <xf numFmtId="164" fontId="16" fillId="11" borderId="30" xfId="2" applyNumberFormat="1" applyFill="1" applyBorder="1" applyAlignment="1">
      <alignment horizontal="center"/>
    </xf>
    <xf numFmtId="164" fontId="16" fillId="11" borderId="15" xfId="2" applyNumberFormat="1" applyFill="1" applyBorder="1" applyAlignment="1">
      <alignment horizontal="center"/>
    </xf>
    <xf numFmtId="164" fontId="16" fillId="11" borderId="10" xfId="2" applyNumberFormat="1" applyFill="1" applyBorder="1" applyAlignment="1">
      <alignment horizontal="center"/>
    </xf>
    <xf numFmtId="0" fontId="32" fillId="12" borderId="42" xfId="2" applyFont="1" applyFill="1" applyBorder="1" applyAlignment="1">
      <alignment horizontal="center"/>
    </xf>
    <xf numFmtId="0" fontId="32" fillId="12" borderId="17" xfId="2" applyFont="1" applyFill="1" applyBorder="1" applyAlignment="1">
      <alignment horizontal="center"/>
    </xf>
    <xf numFmtId="164" fontId="45" fillId="17" borderId="1" xfId="2" applyNumberFormat="1" applyFont="1" applyFill="1" applyBorder="1" applyAlignment="1">
      <alignment horizontal="center"/>
    </xf>
    <xf numFmtId="164" fontId="45" fillId="17" borderId="37" xfId="2" applyNumberFormat="1" applyFont="1" applyFill="1" applyBorder="1" applyAlignment="1">
      <alignment horizontal="center"/>
    </xf>
    <xf numFmtId="164" fontId="45" fillId="16" borderId="1" xfId="2" applyNumberFormat="1" applyFont="1" applyFill="1" applyBorder="1" applyAlignment="1" applyProtection="1">
      <alignment horizontal="center"/>
      <protection locked="0"/>
    </xf>
    <xf numFmtId="164" fontId="45" fillId="16" borderId="37" xfId="2" applyNumberFormat="1" applyFont="1" applyFill="1" applyBorder="1" applyAlignment="1" applyProtection="1">
      <alignment horizontal="center"/>
      <protection locked="0"/>
    </xf>
    <xf numFmtId="0" fontId="2" fillId="14" borderId="0" xfId="2" applyFont="1" applyFill="1" applyBorder="1" applyAlignment="1">
      <alignment horizontal="left"/>
    </xf>
    <xf numFmtId="0" fontId="6" fillId="14" borderId="0" xfId="2" applyFont="1" applyFill="1" applyBorder="1" applyAlignment="1">
      <alignment horizontal="left"/>
    </xf>
    <xf numFmtId="164" fontId="45" fillId="16" borderId="6" xfId="2" applyNumberFormat="1" applyFont="1" applyFill="1" applyBorder="1" applyAlignment="1" applyProtection="1">
      <alignment horizontal="center"/>
      <protection locked="0"/>
    </xf>
    <xf numFmtId="164" fontId="45" fillId="16" borderId="15" xfId="2" applyNumberFormat="1" applyFont="1" applyFill="1" applyBorder="1" applyAlignment="1" applyProtection="1">
      <alignment horizontal="center"/>
      <protection locked="0"/>
    </xf>
    <xf numFmtId="0" fontId="16" fillId="16" borderId="39" xfId="2" applyFont="1" applyFill="1" applyBorder="1" applyAlignment="1">
      <alignment horizontal="center" wrapText="1"/>
    </xf>
    <xf numFmtId="0" fontId="16" fillId="16" borderId="21" xfId="2" applyFont="1" applyFill="1" applyBorder="1" applyAlignment="1">
      <alignment horizontal="center" wrapText="1"/>
    </xf>
    <xf numFmtId="164" fontId="45" fillId="17" borderId="29" xfId="2" applyNumberFormat="1" applyFont="1" applyFill="1" applyBorder="1" applyAlignment="1">
      <alignment horizontal="center"/>
    </xf>
    <xf numFmtId="164" fontId="45" fillId="16" borderId="29" xfId="2" applyNumberFormat="1" applyFont="1" applyFill="1" applyBorder="1" applyAlignment="1" applyProtection="1">
      <alignment horizontal="center"/>
      <protection locked="0"/>
    </xf>
    <xf numFmtId="164" fontId="45" fillId="16" borderId="30" xfId="2" applyNumberFormat="1" applyFont="1" applyFill="1" applyBorder="1" applyAlignment="1" applyProtection="1">
      <alignment horizontal="center"/>
      <protection locked="0"/>
    </xf>
    <xf numFmtId="0" fontId="46" fillId="15" borderId="42" xfId="2" applyFont="1" applyFill="1" applyBorder="1" applyAlignment="1">
      <alignment horizontal="center"/>
    </xf>
    <xf numFmtId="0" fontId="46" fillId="15" borderId="17" xfId="2" applyFont="1" applyFill="1" applyBorder="1" applyAlignment="1">
      <alignment horizontal="center"/>
    </xf>
    <xf numFmtId="0" fontId="46" fillId="15" borderId="20" xfId="2" applyFont="1" applyFill="1" applyBorder="1" applyAlignment="1">
      <alignment horizontal="center"/>
    </xf>
    <xf numFmtId="164" fontId="16" fillId="11" borderId="6" xfId="2" applyNumberFormat="1" applyFill="1" applyBorder="1" applyAlignment="1">
      <alignment horizontal="center"/>
    </xf>
    <xf numFmtId="4" fontId="20" fillId="13" borderId="37" xfId="0" applyNumberFormat="1" applyFont="1" applyFill="1" applyBorder="1" applyAlignment="1" applyProtection="1">
      <alignment horizontal="center" vertical="center" wrapText="1"/>
    </xf>
    <xf numFmtId="4" fontId="20" fillId="13" borderId="5" xfId="0" applyNumberFormat="1" applyFont="1" applyFill="1" applyBorder="1" applyAlignment="1" applyProtection="1">
      <alignment horizontal="center" vertical="center" wrapText="1"/>
    </xf>
    <xf numFmtId="4" fontId="20" fillId="13" borderId="4" xfId="0" applyNumberFormat="1" applyFont="1" applyFill="1" applyBorder="1" applyAlignment="1" applyProtection="1">
      <alignment horizontal="center" vertical="center" wrapText="1"/>
    </xf>
    <xf numFmtId="0" fontId="20" fillId="10" borderId="23" xfId="0" applyFont="1" applyFill="1" applyBorder="1" applyAlignment="1" applyProtection="1">
      <alignment horizontal="left" vertical="top" wrapText="1"/>
    </xf>
    <xf numFmtId="0" fontId="20" fillId="10" borderId="0" xfId="0" applyFont="1" applyFill="1" applyBorder="1" applyAlignment="1" applyProtection="1">
      <alignment horizontal="left" vertical="top" wrapText="1"/>
    </xf>
    <xf numFmtId="0" fontId="20" fillId="10" borderId="44" xfId="0" applyFont="1" applyFill="1" applyBorder="1" applyAlignment="1" applyProtection="1">
      <alignment horizontal="left" vertical="top" wrapText="1"/>
    </xf>
    <xf numFmtId="0" fontId="20" fillId="10" borderId="23" xfId="0" applyFont="1" applyFill="1" applyBorder="1" applyAlignment="1" applyProtection="1">
      <alignment wrapText="1"/>
    </xf>
    <xf numFmtId="0" fontId="20" fillId="10" borderId="0" xfId="0" applyFont="1" applyFill="1" applyBorder="1" applyAlignment="1" applyProtection="1">
      <alignment wrapText="1"/>
    </xf>
    <xf numFmtId="0" fontId="20" fillId="10" borderId="44" xfId="0" applyFont="1" applyFill="1" applyBorder="1" applyAlignment="1" applyProtection="1">
      <alignment wrapText="1"/>
    </xf>
    <xf numFmtId="0" fontId="20" fillId="10" borderId="23" xfId="0" applyFont="1" applyFill="1" applyBorder="1" applyAlignment="1" applyProtection="1">
      <alignment vertical="center" wrapText="1"/>
    </xf>
    <xf numFmtId="0" fontId="20" fillId="10" borderId="0" xfId="0" applyFont="1" applyFill="1" applyBorder="1" applyAlignment="1" applyProtection="1">
      <alignment vertical="center" wrapText="1"/>
    </xf>
    <xf numFmtId="0" fontId="20" fillId="10" borderId="23" xfId="0" applyFont="1" applyFill="1" applyBorder="1" applyAlignment="1" applyProtection="1">
      <alignment horizontal="left" wrapText="1"/>
    </xf>
    <xf numFmtId="0" fontId="20" fillId="10" borderId="0" xfId="0" applyFont="1" applyFill="1" applyBorder="1" applyAlignment="1" applyProtection="1">
      <alignment horizontal="left" wrapText="1"/>
    </xf>
    <xf numFmtId="0" fontId="20" fillId="10" borderId="44" xfId="0" applyFont="1" applyFill="1" applyBorder="1" applyAlignment="1" applyProtection="1">
      <alignment horizontal="left" wrapText="1"/>
    </xf>
    <xf numFmtId="0" fontId="20" fillId="10" borderId="23" xfId="0" applyFont="1" applyFill="1" applyBorder="1" applyAlignment="1" applyProtection="1">
      <alignment horizontal="left" vertical="center" wrapText="1"/>
    </xf>
    <xf numFmtId="0" fontId="20" fillId="10" borderId="0" xfId="0" applyFont="1" applyFill="1" applyBorder="1" applyAlignment="1" applyProtection="1">
      <alignment horizontal="left" vertical="center" wrapText="1"/>
    </xf>
    <xf numFmtId="0" fontId="20" fillId="10" borderId="44" xfId="0" applyFont="1" applyFill="1" applyBorder="1" applyAlignment="1" applyProtection="1">
      <alignment horizontal="left" vertical="center" wrapText="1"/>
    </xf>
    <xf numFmtId="0" fontId="19" fillId="0" borderId="0" xfId="0" applyFont="1" applyProtection="1"/>
    <xf numFmtId="0" fontId="19" fillId="0" borderId="0" xfId="0" applyFont="1" applyAlignment="1" applyProtection="1"/>
    <xf numFmtId="0" fontId="20" fillId="0" borderId="2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Protection="1"/>
    <xf numFmtId="0" fontId="17" fillId="0" borderId="0" xfId="0" applyFont="1" applyAlignment="1" applyProtection="1">
      <alignment vertical="center" wrapText="1"/>
    </xf>
    <xf numFmtId="0" fontId="22" fillId="0" borderId="0" xfId="0" applyFont="1" applyAlignment="1">
      <alignment vertical="center" wrapText="1"/>
    </xf>
    <xf numFmtId="0" fontId="17" fillId="0" borderId="0" xfId="0" applyFont="1" applyAlignment="1">
      <alignment vertical="center"/>
    </xf>
    <xf numFmtId="0" fontId="22" fillId="0" borderId="0" xfId="0" applyFont="1" applyAlignment="1">
      <alignment wrapText="1"/>
    </xf>
    <xf numFmtId="0" fontId="20" fillId="0" borderId="0" xfId="0" applyFont="1" applyAlignment="1" applyProtection="1">
      <alignment wrapText="1"/>
    </xf>
    <xf numFmtId="0" fontId="17" fillId="2" borderId="15" xfId="3" applyFont="1" applyFill="1" applyBorder="1" applyAlignment="1">
      <alignment horizontal="left"/>
    </xf>
    <xf numFmtId="0" fontId="17" fillId="2" borderId="10" xfId="3" applyFont="1" applyFill="1" applyBorder="1" applyAlignment="1">
      <alignment horizontal="left"/>
    </xf>
    <xf numFmtId="0" fontId="18" fillId="0" borderId="11" xfId="3" applyFont="1" applyBorder="1" applyAlignment="1">
      <alignment horizontal="left"/>
    </xf>
    <xf numFmtId="0" fontId="18" fillId="0" borderId="22" xfId="3" applyFont="1" applyBorder="1" applyAlignment="1">
      <alignment horizontal="left"/>
    </xf>
    <xf numFmtId="0" fontId="18" fillId="0" borderId="12" xfId="3" applyFont="1" applyBorder="1" applyAlignment="1">
      <alignment horizontal="left"/>
    </xf>
    <xf numFmtId="0" fontId="18" fillId="0" borderId="20" xfId="3" applyFont="1" applyBorder="1" applyAlignment="1">
      <alignment horizontal="left" vertical="center" wrapText="1"/>
    </xf>
    <xf numFmtId="0" fontId="18" fillId="0" borderId="21" xfId="3" applyFont="1" applyBorder="1" applyAlignment="1">
      <alignment horizontal="left" vertical="center" wrapText="1"/>
    </xf>
    <xf numFmtId="0" fontId="18" fillId="0" borderId="16" xfId="3" applyFont="1" applyBorder="1" applyAlignment="1">
      <alignment horizontal="left" vertical="center" wrapText="1"/>
    </xf>
    <xf numFmtId="0" fontId="20" fillId="7" borderId="13" xfId="3" applyFill="1" applyBorder="1" applyAlignment="1">
      <alignment horizontal="center" vertical="center"/>
    </xf>
    <xf numFmtId="0" fontId="20" fillId="7" borderId="18" xfId="3" applyFill="1" applyBorder="1" applyAlignment="1">
      <alignment horizontal="center" vertical="center"/>
    </xf>
    <xf numFmtId="0" fontId="20" fillId="7" borderId="19" xfId="3" applyFill="1" applyBorder="1" applyAlignment="1">
      <alignment horizontal="center" vertical="center"/>
    </xf>
    <xf numFmtId="0" fontId="30" fillId="0" borderId="23" xfId="3" applyFont="1" applyBorder="1" applyAlignment="1">
      <alignment horizontal="left" vertical="center" wrapText="1"/>
    </xf>
    <xf numFmtId="0" fontId="30" fillId="0" borderId="0" xfId="3" applyFont="1" applyBorder="1" applyAlignment="1">
      <alignment horizontal="left" vertical="center" wrapText="1"/>
    </xf>
    <xf numFmtId="168" fontId="16" fillId="11" borderId="63" xfId="2" applyNumberFormat="1" applyFill="1" applyBorder="1" applyAlignment="1">
      <alignment horizontal="center"/>
    </xf>
    <xf numFmtId="168" fontId="16" fillId="11" borderId="64" xfId="2" applyNumberFormat="1" applyFill="1" applyBorder="1" applyAlignment="1">
      <alignment horizontal="center"/>
    </xf>
    <xf numFmtId="0" fontId="1" fillId="16" borderId="0" xfId="2" applyFont="1" applyFill="1" applyProtection="1">
      <protection locked="0"/>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ECF2F8"/>
      <color rgb="FF339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352425</xdr:colOff>
      <xdr:row>2</xdr:row>
      <xdr:rowOff>76200</xdr:rowOff>
    </xdr:from>
    <xdr:to>
      <xdr:col>11</xdr:col>
      <xdr:colOff>238125</xdr:colOff>
      <xdr:row>4</xdr:row>
      <xdr:rowOff>142875</xdr:rowOff>
    </xdr:to>
    <xdr:pic>
      <xdr:nvPicPr>
        <xdr:cNvPr id="2" name="Picture 1" descr="boko logo klei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8400" y="73342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boku.ac.at/kollektivvertrag.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94CB6-DEDC-4D7D-8730-E7D0D23A0A8E}">
  <sheetPr>
    <pageSetUpPr fitToPage="1"/>
  </sheetPr>
  <dimension ref="A1:AE222"/>
  <sheetViews>
    <sheetView tabSelected="1" showWhiteSpace="0" zoomScaleNormal="100" zoomScaleSheetLayoutView="70" workbookViewId="0">
      <selection activeCell="C4" sqref="C4"/>
    </sheetView>
  </sheetViews>
  <sheetFormatPr baseColWidth="10" defaultColWidth="9.140625" defaultRowHeight="15" x14ac:dyDescent="0.25"/>
  <cols>
    <col min="1" max="1" width="24.5703125" style="24" customWidth="1"/>
    <col min="2" max="2" width="31.140625" style="24" customWidth="1"/>
    <col min="3" max="3" width="26.140625" style="24" customWidth="1"/>
    <col min="4" max="6" width="7.5703125" style="24" customWidth="1"/>
    <col min="7" max="9" width="8.5703125" style="24" customWidth="1"/>
    <col min="10" max="10" width="21.85546875" style="24" bestFit="1" customWidth="1"/>
    <col min="11" max="14" width="15.7109375" style="24" customWidth="1"/>
    <col min="15" max="15" width="2.5703125" style="97" customWidth="1"/>
    <col min="16" max="16" width="8.85546875" style="97" hidden="1" customWidth="1"/>
    <col min="17" max="31" width="9.140625" style="97"/>
    <col min="32" max="259" width="9.140625" style="24"/>
    <col min="260" max="260" width="25.85546875" style="24" bestFit="1" customWidth="1"/>
    <col min="261" max="261" width="18.140625" style="24" customWidth="1"/>
    <col min="262" max="265" width="8.7109375" style="24" customWidth="1"/>
    <col min="266" max="266" width="20.28515625" style="24" bestFit="1" customWidth="1"/>
    <col min="267" max="270" width="9" style="24" customWidth="1"/>
    <col min="271" max="271" width="14.85546875" style="24" bestFit="1" customWidth="1"/>
    <col min="272" max="272" width="2.28515625" style="24" customWidth="1"/>
    <col min="273" max="515" width="9.140625" style="24"/>
    <col min="516" max="516" width="25.85546875" style="24" bestFit="1" customWidth="1"/>
    <col min="517" max="517" width="18.140625" style="24" customWidth="1"/>
    <col min="518" max="521" width="8.7109375" style="24" customWidth="1"/>
    <col min="522" max="522" width="20.28515625" style="24" bestFit="1" customWidth="1"/>
    <col min="523" max="526" width="9" style="24" customWidth="1"/>
    <col min="527" max="527" width="14.85546875" style="24" bestFit="1" customWidth="1"/>
    <col min="528" max="528" width="2.28515625" style="24" customWidth="1"/>
    <col min="529" max="771" width="9.140625" style="24"/>
    <col min="772" max="772" width="25.85546875" style="24" bestFit="1" customWidth="1"/>
    <col min="773" max="773" width="18.140625" style="24" customWidth="1"/>
    <col min="774" max="777" width="8.7109375" style="24" customWidth="1"/>
    <col min="778" max="778" width="20.28515625" style="24" bestFit="1" customWidth="1"/>
    <col min="779" max="782" width="9" style="24" customWidth="1"/>
    <col min="783" max="783" width="14.85546875" style="24" bestFit="1" customWidth="1"/>
    <col min="784" max="784" width="2.28515625" style="24" customWidth="1"/>
    <col min="785" max="1027" width="9.140625" style="24"/>
    <col min="1028" max="1028" width="25.85546875" style="24" bestFit="1" customWidth="1"/>
    <col min="1029" max="1029" width="18.140625" style="24" customWidth="1"/>
    <col min="1030" max="1033" width="8.7109375" style="24" customWidth="1"/>
    <col min="1034" max="1034" width="20.28515625" style="24" bestFit="1" customWidth="1"/>
    <col min="1035" max="1038" width="9" style="24" customWidth="1"/>
    <col min="1039" max="1039" width="14.85546875" style="24" bestFit="1" customWidth="1"/>
    <col min="1040" max="1040" width="2.28515625" style="24" customWidth="1"/>
    <col min="1041" max="1283" width="9.140625" style="24"/>
    <col min="1284" max="1284" width="25.85546875" style="24" bestFit="1" customWidth="1"/>
    <col min="1285" max="1285" width="18.140625" style="24" customWidth="1"/>
    <col min="1286" max="1289" width="8.7109375" style="24" customWidth="1"/>
    <col min="1290" max="1290" width="20.28515625" style="24" bestFit="1" customWidth="1"/>
    <col min="1291" max="1294" width="9" style="24" customWidth="1"/>
    <col min="1295" max="1295" width="14.85546875" style="24" bestFit="1" customWidth="1"/>
    <col min="1296" max="1296" width="2.28515625" style="24" customWidth="1"/>
    <col min="1297" max="1539" width="9.140625" style="24"/>
    <col min="1540" max="1540" width="25.85546875" style="24" bestFit="1" customWidth="1"/>
    <col min="1541" max="1541" width="18.140625" style="24" customWidth="1"/>
    <col min="1542" max="1545" width="8.7109375" style="24" customWidth="1"/>
    <col min="1546" max="1546" width="20.28515625" style="24" bestFit="1" customWidth="1"/>
    <col min="1547" max="1550" width="9" style="24" customWidth="1"/>
    <col min="1551" max="1551" width="14.85546875" style="24" bestFit="1" customWidth="1"/>
    <col min="1552" max="1552" width="2.28515625" style="24" customWidth="1"/>
    <col min="1553" max="1795" width="9.140625" style="24"/>
    <col min="1796" max="1796" width="25.85546875" style="24" bestFit="1" customWidth="1"/>
    <col min="1797" max="1797" width="18.140625" style="24" customWidth="1"/>
    <col min="1798" max="1801" width="8.7109375" style="24" customWidth="1"/>
    <col min="1802" max="1802" width="20.28515625" style="24" bestFit="1" customWidth="1"/>
    <col min="1803" max="1806" width="9" style="24" customWidth="1"/>
    <col min="1807" max="1807" width="14.85546875" style="24" bestFit="1" customWidth="1"/>
    <col min="1808" max="1808" width="2.28515625" style="24" customWidth="1"/>
    <col min="1809" max="2051" width="9.140625" style="24"/>
    <col min="2052" max="2052" width="25.85546875" style="24" bestFit="1" customWidth="1"/>
    <col min="2053" max="2053" width="18.140625" style="24" customWidth="1"/>
    <col min="2054" max="2057" width="8.7109375" style="24" customWidth="1"/>
    <col min="2058" max="2058" width="20.28515625" style="24" bestFit="1" customWidth="1"/>
    <col min="2059" max="2062" width="9" style="24" customWidth="1"/>
    <col min="2063" max="2063" width="14.85546875" style="24" bestFit="1" customWidth="1"/>
    <col min="2064" max="2064" width="2.28515625" style="24" customWidth="1"/>
    <col min="2065" max="2307" width="9.140625" style="24"/>
    <col min="2308" max="2308" width="25.85546875" style="24" bestFit="1" customWidth="1"/>
    <col min="2309" max="2309" width="18.140625" style="24" customWidth="1"/>
    <col min="2310" max="2313" width="8.7109375" style="24" customWidth="1"/>
    <col min="2314" max="2314" width="20.28515625" style="24" bestFit="1" customWidth="1"/>
    <col min="2315" max="2318" width="9" style="24" customWidth="1"/>
    <col min="2319" max="2319" width="14.85546875" style="24" bestFit="1" customWidth="1"/>
    <col min="2320" max="2320" width="2.28515625" style="24" customWidth="1"/>
    <col min="2321" max="2563" width="9.140625" style="24"/>
    <col min="2564" max="2564" width="25.85546875" style="24" bestFit="1" customWidth="1"/>
    <col min="2565" max="2565" width="18.140625" style="24" customWidth="1"/>
    <col min="2566" max="2569" width="8.7109375" style="24" customWidth="1"/>
    <col min="2570" max="2570" width="20.28515625" style="24" bestFit="1" customWidth="1"/>
    <col min="2571" max="2574" width="9" style="24" customWidth="1"/>
    <col min="2575" max="2575" width="14.85546875" style="24" bestFit="1" customWidth="1"/>
    <col min="2576" max="2576" width="2.28515625" style="24" customWidth="1"/>
    <col min="2577" max="2819" width="9.140625" style="24"/>
    <col min="2820" max="2820" width="25.85546875" style="24" bestFit="1" customWidth="1"/>
    <col min="2821" max="2821" width="18.140625" style="24" customWidth="1"/>
    <col min="2822" max="2825" width="8.7109375" style="24" customWidth="1"/>
    <col min="2826" max="2826" width="20.28515625" style="24" bestFit="1" customWidth="1"/>
    <col min="2827" max="2830" width="9" style="24" customWidth="1"/>
    <col min="2831" max="2831" width="14.85546875" style="24" bestFit="1" customWidth="1"/>
    <col min="2832" max="2832" width="2.28515625" style="24" customWidth="1"/>
    <col min="2833" max="3075" width="9.140625" style="24"/>
    <col min="3076" max="3076" width="25.85546875" style="24" bestFit="1" customWidth="1"/>
    <col min="3077" max="3077" width="18.140625" style="24" customWidth="1"/>
    <col min="3078" max="3081" width="8.7109375" style="24" customWidth="1"/>
    <col min="3082" max="3082" width="20.28515625" style="24" bestFit="1" customWidth="1"/>
    <col min="3083" max="3086" width="9" style="24" customWidth="1"/>
    <col min="3087" max="3087" width="14.85546875" style="24" bestFit="1" customWidth="1"/>
    <col min="3088" max="3088" width="2.28515625" style="24" customWidth="1"/>
    <col min="3089" max="3331" width="9.140625" style="24"/>
    <col min="3332" max="3332" width="25.85546875" style="24" bestFit="1" customWidth="1"/>
    <col min="3333" max="3333" width="18.140625" style="24" customWidth="1"/>
    <col min="3334" max="3337" width="8.7109375" style="24" customWidth="1"/>
    <col min="3338" max="3338" width="20.28515625" style="24" bestFit="1" customWidth="1"/>
    <col min="3339" max="3342" width="9" style="24" customWidth="1"/>
    <col min="3343" max="3343" width="14.85546875" style="24" bestFit="1" customWidth="1"/>
    <col min="3344" max="3344" width="2.28515625" style="24" customWidth="1"/>
    <col min="3345" max="3587" width="9.140625" style="24"/>
    <col min="3588" max="3588" width="25.85546875" style="24" bestFit="1" customWidth="1"/>
    <col min="3589" max="3589" width="18.140625" style="24" customWidth="1"/>
    <col min="3590" max="3593" width="8.7109375" style="24" customWidth="1"/>
    <col min="3594" max="3594" width="20.28515625" style="24" bestFit="1" customWidth="1"/>
    <col min="3595" max="3598" width="9" style="24" customWidth="1"/>
    <col min="3599" max="3599" width="14.85546875" style="24" bestFit="1" customWidth="1"/>
    <col min="3600" max="3600" width="2.28515625" style="24" customWidth="1"/>
    <col min="3601" max="3843" width="9.140625" style="24"/>
    <col min="3844" max="3844" width="25.85546875" style="24" bestFit="1" customWidth="1"/>
    <col min="3845" max="3845" width="18.140625" style="24" customWidth="1"/>
    <col min="3846" max="3849" width="8.7109375" style="24" customWidth="1"/>
    <col min="3850" max="3850" width="20.28515625" style="24" bestFit="1" customWidth="1"/>
    <col min="3851" max="3854" width="9" style="24" customWidth="1"/>
    <col min="3855" max="3855" width="14.85546875" style="24" bestFit="1" customWidth="1"/>
    <col min="3856" max="3856" width="2.28515625" style="24" customWidth="1"/>
    <col min="3857" max="4099" width="9.140625" style="24"/>
    <col min="4100" max="4100" width="25.85546875" style="24" bestFit="1" customWidth="1"/>
    <col min="4101" max="4101" width="18.140625" style="24" customWidth="1"/>
    <col min="4102" max="4105" width="8.7109375" style="24" customWidth="1"/>
    <col min="4106" max="4106" width="20.28515625" style="24" bestFit="1" customWidth="1"/>
    <col min="4107" max="4110" width="9" style="24" customWidth="1"/>
    <col min="4111" max="4111" width="14.85546875" style="24" bestFit="1" customWidth="1"/>
    <col min="4112" max="4112" width="2.28515625" style="24" customWidth="1"/>
    <col min="4113" max="4355" width="9.140625" style="24"/>
    <col min="4356" max="4356" width="25.85546875" style="24" bestFit="1" customWidth="1"/>
    <col min="4357" max="4357" width="18.140625" style="24" customWidth="1"/>
    <col min="4358" max="4361" width="8.7109375" style="24" customWidth="1"/>
    <col min="4362" max="4362" width="20.28515625" style="24" bestFit="1" customWidth="1"/>
    <col min="4363" max="4366" width="9" style="24" customWidth="1"/>
    <col min="4367" max="4367" width="14.85546875" style="24" bestFit="1" customWidth="1"/>
    <col min="4368" max="4368" width="2.28515625" style="24" customWidth="1"/>
    <col min="4369" max="4611" width="9.140625" style="24"/>
    <col min="4612" max="4612" width="25.85546875" style="24" bestFit="1" customWidth="1"/>
    <col min="4613" max="4613" width="18.140625" style="24" customWidth="1"/>
    <col min="4614" max="4617" width="8.7109375" style="24" customWidth="1"/>
    <col min="4618" max="4618" width="20.28515625" style="24" bestFit="1" customWidth="1"/>
    <col min="4619" max="4622" width="9" style="24" customWidth="1"/>
    <col min="4623" max="4623" width="14.85546875" style="24" bestFit="1" customWidth="1"/>
    <col min="4624" max="4624" width="2.28515625" style="24" customWidth="1"/>
    <col min="4625" max="4867" width="9.140625" style="24"/>
    <col min="4868" max="4868" width="25.85546875" style="24" bestFit="1" customWidth="1"/>
    <col min="4869" max="4869" width="18.140625" style="24" customWidth="1"/>
    <col min="4870" max="4873" width="8.7109375" style="24" customWidth="1"/>
    <col min="4874" max="4874" width="20.28515625" style="24" bestFit="1" customWidth="1"/>
    <col min="4875" max="4878" width="9" style="24" customWidth="1"/>
    <col min="4879" max="4879" width="14.85546875" style="24" bestFit="1" customWidth="1"/>
    <col min="4880" max="4880" width="2.28515625" style="24" customWidth="1"/>
    <col min="4881" max="5123" width="9.140625" style="24"/>
    <col min="5124" max="5124" width="25.85546875" style="24" bestFit="1" customWidth="1"/>
    <col min="5125" max="5125" width="18.140625" style="24" customWidth="1"/>
    <col min="5126" max="5129" width="8.7109375" style="24" customWidth="1"/>
    <col min="5130" max="5130" width="20.28515625" style="24" bestFit="1" customWidth="1"/>
    <col min="5131" max="5134" width="9" style="24" customWidth="1"/>
    <col min="5135" max="5135" width="14.85546875" style="24" bestFit="1" customWidth="1"/>
    <col min="5136" max="5136" width="2.28515625" style="24" customWidth="1"/>
    <col min="5137" max="5379" width="9.140625" style="24"/>
    <col min="5380" max="5380" width="25.85546875" style="24" bestFit="1" customWidth="1"/>
    <col min="5381" max="5381" width="18.140625" style="24" customWidth="1"/>
    <col min="5382" max="5385" width="8.7109375" style="24" customWidth="1"/>
    <col min="5386" max="5386" width="20.28515625" style="24" bestFit="1" customWidth="1"/>
    <col min="5387" max="5390" width="9" style="24" customWidth="1"/>
    <col min="5391" max="5391" width="14.85546875" style="24" bestFit="1" customWidth="1"/>
    <col min="5392" max="5392" width="2.28515625" style="24" customWidth="1"/>
    <col min="5393" max="5635" width="9.140625" style="24"/>
    <col min="5636" max="5636" width="25.85546875" style="24" bestFit="1" customWidth="1"/>
    <col min="5637" max="5637" width="18.140625" style="24" customWidth="1"/>
    <col min="5638" max="5641" width="8.7109375" style="24" customWidth="1"/>
    <col min="5642" max="5642" width="20.28515625" style="24" bestFit="1" customWidth="1"/>
    <col min="5643" max="5646" width="9" style="24" customWidth="1"/>
    <col min="5647" max="5647" width="14.85546875" style="24" bestFit="1" customWidth="1"/>
    <col min="5648" max="5648" width="2.28515625" style="24" customWidth="1"/>
    <col min="5649" max="5891" width="9.140625" style="24"/>
    <col min="5892" max="5892" width="25.85546875" style="24" bestFit="1" customWidth="1"/>
    <col min="5893" max="5893" width="18.140625" style="24" customWidth="1"/>
    <col min="5894" max="5897" width="8.7109375" style="24" customWidth="1"/>
    <col min="5898" max="5898" width="20.28515625" style="24" bestFit="1" customWidth="1"/>
    <col min="5899" max="5902" width="9" style="24" customWidth="1"/>
    <col min="5903" max="5903" width="14.85546875" style="24" bestFit="1" customWidth="1"/>
    <col min="5904" max="5904" width="2.28515625" style="24" customWidth="1"/>
    <col min="5905" max="6147" width="9.140625" style="24"/>
    <col min="6148" max="6148" width="25.85546875" style="24" bestFit="1" customWidth="1"/>
    <col min="6149" max="6149" width="18.140625" style="24" customWidth="1"/>
    <col min="6150" max="6153" width="8.7109375" style="24" customWidth="1"/>
    <col min="6154" max="6154" width="20.28515625" style="24" bestFit="1" customWidth="1"/>
    <col min="6155" max="6158" width="9" style="24" customWidth="1"/>
    <col min="6159" max="6159" width="14.85546875" style="24" bestFit="1" customWidth="1"/>
    <col min="6160" max="6160" width="2.28515625" style="24" customWidth="1"/>
    <col min="6161" max="6403" width="9.140625" style="24"/>
    <col min="6404" max="6404" width="25.85546875" style="24" bestFit="1" customWidth="1"/>
    <col min="6405" max="6405" width="18.140625" style="24" customWidth="1"/>
    <col min="6406" max="6409" width="8.7109375" style="24" customWidth="1"/>
    <col min="6410" max="6410" width="20.28515625" style="24" bestFit="1" customWidth="1"/>
    <col min="6411" max="6414" width="9" style="24" customWidth="1"/>
    <col min="6415" max="6415" width="14.85546875" style="24" bestFit="1" customWidth="1"/>
    <col min="6416" max="6416" width="2.28515625" style="24" customWidth="1"/>
    <col min="6417" max="6659" width="9.140625" style="24"/>
    <col min="6660" max="6660" width="25.85546875" style="24" bestFit="1" customWidth="1"/>
    <col min="6661" max="6661" width="18.140625" style="24" customWidth="1"/>
    <col min="6662" max="6665" width="8.7109375" style="24" customWidth="1"/>
    <col min="6666" max="6666" width="20.28515625" style="24" bestFit="1" customWidth="1"/>
    <col min="6667" max="6670" width="9" style="24" customWidth="1"/>
    <col min="6671" max="6671" width="14.85546875" style="24" bestFit="1" customWidth="1"/>
    <col min="6672" max="6672" width="2.28515625" style="24" customWidth="1"/>
    <col min="6673" max="6915" width="9.140625" style="24"/>
    <col min="6916" max="6916" width="25.85546875" style="24" bestFit="1" customWidth="1"/>
    <col min="6917" max="6917" width="18.140625" style="24" customWidth="1"/>
    <col min="6918" max="6921" width="8.7109375" style="24" customWidth="1"/>
    <col min="6922" max="6922" width="20.28515625" style="24" bestFit="1" customWidth="1"/>
    <col min="6923" max="6926" width="9" style="24" customWidth="1"/>
    <col min="6927" max="6927" width="14.85546875" style="24" bestFit="1" customWidth="1"/>
    <col min="6928" max="6928" width="2.28515625" style="24" customWidth="1"/>
    <col min="6929" max="7171" width="9.140625" style="24"/>
    <col min="7172" max="7172" width="25.85546875" style="24" bestFit="1" customWidth="1"/>
    <col min="7173" max="7173" width="18.140625" style="24" customWidth="1"/>
    <col min="7174" max="7177" width="8.7109375" style="24" customWidth="1"/>
    <col min="7178" max="7178" width="20.28515625" style="24" bestFit="1" customWidth="1"/>
    <col min="7179" max="7182" width="9" style="24" customWidth="1"/>
    <col min="7183" max="7183" width="14.85546875" style="24" bestFit="1" customWidth="1"/>
    <col min="7184" max="7184" width="2.28515625" style="24" customWidth="1"/>
    <col min="7185" max="7427" width="9.140625" style="24"/>
    <col min="7428" max="7428" width="25.85546875" style="24" bestFit="1" customWidth="1"/>
    <col min="7429" max="7429" width="18.140625" style="24" customWidth="1"/>
    <col min="7430" max="7433" width="8.7109375" style="24" customWidth="1"/>
    <col min="7434" max="7434" width="20.28515625" style="24" bestFit="1" customWidth="1"/>
    <col min="7435" max="7438" width="9" style="24" customWidth="1"/>
    <col min="7439" max="7439" width="14.85546875" style="24" bestFit="1" customWidth="1"/>
    <col min="7440" max="7440" width="2.28515625" style="24" customWidth="1"/>
    <col min="7441" max="7683" width="9.140625" style="24"/>
    <col min="7684" max="7684" width="25.85546875" style="24" bestFit="1" customWidth="1"/>
    <col min="7685" max="7685" width="18.140625" style="24" customWidth="1"/>
    <col min="7686" max="7689" width="8.7109375" style="24" customWidth="1"/>
    <col min="7690" max="7690" width="20.28515625" style="24" bestFit="1" customWidth="1"/>
    <col min="7691" max="7694" width="9" style="24" customWidth="1"/>
    <col min="7695" max="7695" width="14.85546875" style="24" bestFit="1" customWidth="1"/>
    <col min="7696" max="7696" width="2.28515625" style="24" customWidth="1"/>
    <col min="7697" max="7939" width="9.140625" style="24"/>
    <col min="7940" max="7940" width="25.85546875" style="24" bestFit="1" customWidth="1"/>
    <col min="7941" max="7941" width="18.140625" style="24" customWidth="1"/>
    <col min="7942" max="7945" width="8.7109375" style="24" customWidth="1"/>
    <col min="7946" max="7946" width="20.28515625" style="24" bestFit="1" customWidth="1"/>
    <col min="7947" max="7950" width="9" style="24" customWidth="1"/>
    <col min="7951" max="7951" width="14.85546875" style="24" bestFit="1" customWidth="1"/>
    <col min="7952" max="7952" width="2.28515625" style="24" customWidth="1"/>
    <col min="7953" max="8195" width="9.140625" style="24"/>
    <col min="8196" max="8196" width="25.85546875" style="24" bestFit="1" customWidth="1"/>
    <col min="8197" max="8197" width="18.140625" style="24" customWidth="1"/>
    <col min="8198" max="8201" width="8.7109375" style="24" customWidth="1"/>
    <col min="8202" max="8202" width="20.28515625" style="24" bestFit="1" customWidth="1"/>
    <col min="8203" max="8206" width="9" style="24" customWidth="1"/>
    <col min="8207" max="8207" width="14.85546875" style="24" bestFit="1" customWidth="1"/>
    <col min="8208" max="8208" width="2.28515625" style="24" customWidth="1"/>
    <col min="8209" max="8451" width="9.140625" style="24"/>
    <col min="8452" max="8452" width="25.85546875" style="24" bestFit="1" customWidth="1"/>
    <col min="8453" max="8453" width="18.140625" style="24" customWidth="1"/>
    <col min="8454" max="8457" width="8.7109375" style="24" customWidth="1"/>
    <col min="8458" max="8458" width="20.28515625" style="24" bestFit="1" customWidth="1"/>
    <col min="8459" max="8462" width="9" style="24" customWidth="1"/>
    <col min="8463" max="8463" width="14.85546875" style="24" bestFit="1" customWidth="1"/>
    <col min="8464" max="8464" width="2.28515625" style="24" customWidth="1"/>
    <col min="8465" max="8707" width="9.140625" style="24"/>
    <col min="8708" max="8708" width="25.85546875" style="24" bestFit="1" customWidth="1"/>
    <col min="8709" max="8709" width="18.140625" style="24" customWidth="1"/>
    <col min="8710" max="8713" width="8.7109375" style="24" customWidth="1"/>
    <col min="8714" max="8714" width="20.28515625" style="24" bestFit="1" customWidth="1"/>
    <col min="8715" max="8718" width="9" style="24" customWidth="1"/>
    <col min="8719" max="8719" width="14.85546875" style="24" bestFit="1" customWidth="1"/>
    <col min="8720" max="8720" width="2.28515625" style="24" customWidth="1"/>
    <col min="8721" max="8963" width="9.140625" style="24"/>
    <col min="8964" max="8964" width="25.85546875" style="24" bestFit="1" customWidth="1"/>
    <col min="8965" max="8965" width="18.140625" style="24" customWidth="1"/>
    <col min="8966" max="8969" width="8.7109375" style="24" customWidth="1"/>
    <col min="8970" max="8970" width="20.28515625" style="24" bestFit="1" customWidth="1"/>
    <col min="8971" max="8974" width="9" style="24" customWidth="1"/>
    <col min="8975" max="8975" width="14.85546875" style="24" bestFit="1" customWidth="1"/>
    <col min="8976" max="8976" width="2.28515625" style="24" customWidth="1"/>
    <col min="8977" max="9219" width="9.140625" style="24"/>
    <col min="9220" max="9220" width="25.85546875" style="24" bestFit="1" customWidth="1"/>
    <col min="9221" max="9221" width="18.140625" style="24" customWidth="1"/>
    <col min="9222" max="9225" width="8.7109375" style="24" customWidth="1"/>
    <col min="9226" max="9226" width="20.28515625" style="24" bestFit="1" customWidth="1"/>
    <col min="9227" max="9230" width="9" style="24" customWidth="1"/>
    <col min="9231" max="9231" width="14.85546875" style="24" bestFit="1" customWidth="1"/>
    <col min="9232" max="9232" width="2.28515625" style="24" customWidth="1"/>
    <col min="9233" max="9475" width="9.140625" style="24"/>
    <col min="9476" max="9476" width="25.85546875" style="24" bestFit="1" customWidth="1"/>
    <col min="9477" max="9477" width="18.140625" style="24" customWidth="1"/>
    <col min="9478" max="9481" width="8.7109375" style="24" customWidth="1"/>
    <col min="9482" max="9482" width="20.28515625" style="24" bestFit="1" customWidth="1"/>
    <col min="9483" max="9486" width="9" style="24" customWidth="1"/>
    <col min="9487" max="9487" width="14.85546875" style="24" bestFit="1" customWidth="1"/>
    <col min="9488" max="9488" width="2.28515625" style="24" customWidth="1"/>
    <col min="9489" max="9731" width="9.140625" style="24"/>
    <col min="9732" max="9732" width="25.85546875" style="24" bestFit="1" customWidth="1"/>
    <col min="9733" max="9733" width="18.140625" style="24" customWidth="1"/>
    <col min="9734" max="9737" width="8.7109375" style="24" customWidth="1"/>
    <col min="9738" max="9738" width="20.28515625" style="24" bestFit="1" customWidth="1"/>
    <col min="9739" max="9742" width="9" style="24" customWidth="1"/>
    <col min="9743" max="9743" width="14.85546875" style="24" bestFit="1" customWidth="1"/>
    <col min="9744" max="9744" width="2.28515625" style="24" customWidth="1"/>
    <col min="9745" max="9987" width="9.140625" style="24"/>
    <col min="9988" max="9988" width="25.85546875" style="24" bestFit="1" customWidth="1"/>
    <col min="9989" max="9989" width="18.140625" style="24" customWidth="1"/>
    <col min="9990" max="9993" width="8.7109375" style="24" customWidth="1"/>
    <col min="9994" max="9994" width="20.28515625" style="24" bestFit="1" customWidth="1"/>
    <col min="9995" max="9998" width="9" style="24" customWidth="1"/>
    <col min="9999" max="9999" width="14.85546875" style="24" bestFit="1" customWidth="1"/>
    <col min="10000" max="10000" width="2.28515625" style="24" customWidth="1"/>
    <col min="10001" max="10243" width="9.140625" style="24"/>
    <col min="10244" max="10244" width="25.85546875" style="24" bestFit="1" customWidth="1"/>
    <col min="10245" max="10245" width="18.140625" style="24" customWidth="1"/>
    <col min="10246" max="10249" width="8.7109375" style="24" customWidth="1"/>
    <col min="10250" max="10250" width="20.28515625" style="24" bestFit="1" customWidth="1"/>
    <col min="10251" max="10254" width="9" style="24" customWidth="1"/>
    <col min="10255" max="10255" width="14.85546875" style="24" bestFit="1" customWidth="1"/>
    <col min="10256" max="10256" width="2.28515625" style="24" customWidth="1"/>
    <col min="10257" max="10499" width="9.140625" style="24"/>
    <col min="10500" max="10500" width="25.85546875" style="24" bestFit="1" customWidth="1"/>
    <col min="10501" max="10501" width="18.140625" style="24" customWidth="1"/>
    <col min="10502" max="10505" width="8.7109375" style="24" customWidth="1"/>
    <col min="10506" max="10506" width="20.28515625" style="24" bestFit="1" customWidth="1"/>
    <col min="10507" max="10510" width="9" style="24" customWidth="1"/>
    <col min="10511" max="10511" width="14.85546875" style="24" bestFit="1" customWidth="1"/>
    <col min="10512" max="10512" width="2.28515625" style="24" customWidth="1"/>
    <col min="10513" max="10755" width="9.140625" style="24"/>
    <col min="10756" max="10756" width="25.85546875" style="24" bestFit="1" customWidth="1"/>
    <col min="10757" max="10757" width="18.140625" style="24" customWidth="1"/>
    <col min="10758" max="10761" width="8.7109375" style="24" customWidth="1"/>
    <col min="10762" max="10762" width="20.28515625" style="24" bestFit="1" customWidth="1"/>
    <col min="10763" max="10766" width="9" style="24" customWidth="1"/>
    <col min="10767" max="10767" width="14.85546875" style="24" bestFit="1" customWidth="1"/>
    <col min="10768" max="10768" width="2.28515625" style="24" customWidth="1"/>
    <col min="10769" max="11011" width="9.140625" style="24"/>
    <col min="11012" max="11012" width="25.85546875" style="24" bestFit="1" customWidth="1"/>
    <col min="11013" max="11013" width="18.140625" style="24" customWidth="1"/>
    <col min="11014" max="11017" width="8.7109375" style="24" customWidth="1"/>
    <col min="11018" max="11018" width="20.28515625" style="24" bestFit="1" customWidth="1"/>
    <col min="11019" max="11022" width="9" style="24" customWidth="1"/>
    <col min="11023" max="11023" width="14.85546875" style="24" bestFit="1" customWidth="1"/>
    <col min="11024" max="11024" width="2.28515625" style="24" customWidth="1"/>
    <col min="11025" max="11267" width="9.140625" style="24"/>
    <col min="11268" max="11268" width="25.85546875" style="24" bestFit="1" customWidth="1"/>
    <col min="11269" max="11269" width="18.140625" style="24" customWidth="1"/>
    <col min="11270" max="11273" width="8.7109375" style="24" customWidth="1"/>
    <col min="11274" max="11274" width="20.28515625" style="24" bestFit="1" customWidth="1"/>
    <col min="11275" max="11278" width="9" style="24" customWidth="1"/>
    <col min="11279" max="11279" width="14.85546875" style="24" bestFit="1" customWidth="1"/>
    <col min="11280" max="11280" width="2.28515625" style="24" customWidth="1"/>
    <col min="11281" max="11523" width="9.140625" style="24"/>
    <col min="11524" max="11524" width="25.85546875" style="24" bestFit="1" customWidth="1"/>
    <col min="11525" max="11525" width="18.140625" style="24" customWidth="1"/>
    <col min="11526" max="11529" width="8.7109375" style="24" customWidth="1"/>
    <col min="11530" max="11530" width="20.28515625" style="24" bestFit="1" customWidth="1"/>
    <col min="11531" max="11534" width="9" style="24" customWidth="1"/>
    <col min="11535" max="11535" width="14.85546875" style="24" bestFit="1" customWidth="1"/>
    <col min="11536" max="11536" width="2.28515625" style="24" customWidth="1"/>
    <col min="11537" max="11779" width="9.140625" style="24"/>
    <col min="11780" max="11780" width="25.85546875" style="24" bestFit="1" customWidth="1"/>
    <col min="11781" max="11781" width="18.140625" style="24" customWidth="1"/>
    <col min="11782" max="11785" width="8.7109375" style="24" customWidth="1"/>
    <col min="11786" max="11786" width="20.28515625" style="24" bestFit="1" customWidth="1"/>
    <col min="11787" max="11790" width="9" style="24" customWidth="1"/>
    <col min="11791" max="11791" width="14.85546875" style="24" bestFit="1" customWidth="1"/>
    <col min="11792" max="11792" width="2.28515625" style="24" customWidth="1"/>
    <col min="11793" max="12035" width="9.140625" style="24"/>
    <col min="12036" max="12036" width="25.85546875" style="24" bestFit="1" customWidth="1"/>
    <col min="12037" max="12037" width="18.140625" style="24" customWidth="1"/>
    <col min="12038" max="12041" width="8.7109375" style="24" customWidth="1"/>
    <col min="12042" max="12042" width="20.28515625" style="24" bestFit="1" customWidth="1"/>
    <col min="12043" max="12046" width="9" style="24" customWidth="1"/>
    <col min="12047" max="12047" width="14.85546875" style="24" bestFit="1" customWidth="1"/>
    <col min="12048" max="12048" width="2.28515625" style="24" customWidth="1"/>
    <col min="12049" max="12291" width="9.140625" style="24"/>
    <col min="12292" max="12292" width="25.85546875" style="24" bestFit="1" customWidth="1"/>
    <col min="12293" max="12293" width="18.140625" style="24" customWidth="1"/>
    <col min="12294" max="12297" width="8.7109375" style="24" customWidth="1"/>
    <col min="12298" max="12298" width="20.28515625" style="24" bestFit="1" customWidth="1"/>
    <col min="12299" max="12302" width="9" style="24" customWidth="1"/>
    <col min="12303" max="12303" width="14.85546875" style="24" bestFit="1" customWidth="1"/>
    <col min="12304" max="12304" width="2.28515625" style="24" customWidth="1"/>
    <col min="12305" max="12547" width="9.140625" style="24"/>
    <col min="12548" max="12548" width="25.85546875" style="24" bestFit="1" customWidth="1"/>
    <col min="12549" max="12549" width="18.140625" style="24" customWidth="1"/>
    <col min="12550" max="12553" width="8.7109375" style="24" customWidth="1"/>
    <col min="12554" max="12554" width="20.28515625" style="24" bestFit="1" customWidth="1"/>
    <col min="12555" max="12558" width="9" style="24" customWidth="1"/>
    <col min="12559" max="12559" width="14.85546875" style="24" bestFit="1" customWidth="1"/>
    <col min="12560" max="12560" width="2.28515625" style="24" customWidth="1"/>
    <col min="12561" max="12803" width="9.140625" style="24"/>
    <col min="12804" max="12804" width="25.85546875" style="24" bestFit="1" customWidth="1"/>
    <col min="12805" max="12805" width="18.140625" style="24" customWidth="1"/>
    <col min="12806" max="12809" width="8.7109375" style="24" customWidth="1"/>
    <col min="12810" max="12810" width="20.28515625" style="24" bestFit="1" customWidth="1"/>
    <col min="12811" max="12814" width="9" style="24" customWidth="1"/>
    <col min="12815" max="12815" width="14.85546875" style="24" bestFit="1" customWidth="1"/>
    <col min="12816" max="12816" width="2.28515625" style="24" customWidth="1"/>
    <col min="12817" max="13059" width="9.140625" style="24"/>
    <col min="13060" max="13060" width="25.85546875" style="24" bestFit="1" customWidth="1"/>
    <col min="13061" max="13061" width="18.140625" style="24" customWidth="1"/>
    <col min="13062" max="13065" width="8.7109375" style="24" customWidth="1"/>
    <col min="13066" max="13066" width="20.28515625" style="24" bestFit="1" customWidth="1"/>
    <col min="13067" max="13070" width="9" style="24" customWidth="1"/>
    <col min="13071" max="13071" width="14.85546875" style="24" bestFit="1" customWidth="1"/>
    <col min="13072" max="13072" width="2.28515625" style="24" customWidth="1"/>
    <col min="13073" max="13315" width="9.140625" style="24"/>
    <col min="13316" max="13316" width="25.85546875" style="24" bestFit="1" customWidth="1"/>
    <col min="13317" max="13317" width="18.140625" style="24" customWidth="1"/>
    <col min="13318" max="13321" width="8.7109375" style="24" customWidth="1"/>
    <col min="13322" max="13322" width="20.28515625" style="24" bestFit="1" customWidth="1"/>
    <col min="13323" max="13326" width="9" style="24" customWidth="1"/>
    <col min="13327" max="13327" width="14.85546875" style="24" bestFit="1" customWidth="1"/>
    <col min="13328" max="13328" width="2.28515625" style="24" customWidth="1"/>
    <col min="13329" max="13571" width="9.140625" style="24"/>
    <col min="13572" max="13572" width="25.85546875" style="24" bestFit="1" customWidth="1"/>
    <col min="13573" max="13573" width="18.140625" style="24" customWidth="1"/>
    <col min="13574" max="13577" width="8.7109375" style="24" customWidth="1"/>
    <col min="13578" max="13578" width="20.28515625" style="24" bestFit="1" customWidth="1"/>
    <col min="13579" max="13582" width="9" style="24" customWidth="1"/>
    <col min="13583" max="13583" width="14.85546875" style="24" bestFit="1" customWidth="1"/>
    <col min="13584" max="13584" width="2.28515625" style="24" customWidth="1"/>
    <col min="13585" max="13827" width="9.140625" style="24"/>
    <col min="13828" max="13828" width="25.85546875" style="24" bestFit="1" customWidth="1"/>
    <col min="13829" max="13829" width="18.140625" style="24" customWidth="1"/>
    <col min="13830" max="13833" width="8.7109375" style="24" customWidth="1"/>
    <col min="13834" max="13834" width="20.28515625" style="24" bestFit="1" customWidth="1"/>
    <col min="13835" max="13838" width="9" style="24" customWidth="1"/>
    <col min="13839" max="13839" width="14.85546875" style="24" bestFit="1" customWidth="1"/>
    <col min="13840" max="13840" width="2.28515625" style="24" customWidth="1"/>
    <col min="13841" max="14083" width="9.140625" style="24"/>
    <col min="14084" max="14084" width="25.85546875" style="24" bestFit="1" customWidth="1"/>
    <col min="14085" max="14085" width="18.140625" style="24" customWidth="1"/>
    <col min="14086" max="14089" width="8.7109375" style="24" customWidth="1"/>
    <col min="14090" max="14090" width="20.28515625" style="24" bestFit="1" customWidth="1"/>
    <col min="14091" max="14094" width="9" style="24" customWidth="1"/>
    <col min="14095" max="14095" width="14.85546875" style="24" bestFit="1" customWidth="1"/>
    <col min="14096" max="14096" width="2.28515625" style="24" customWidth="1"/>
    <col min="14097" max="14339" width="9.140625" style="24"/>
    <col min="14340" max="14340" width="25.85546875" style="24" bestFit="1" customWidth="1"/>
    <col min="14341" max="14341" width="18.140625" style="24" customWidth="1"/>
    <col min="14342" max="14345" width="8.7109375" style="24" customWidth="1"/>
    <col min="14346" max="14346" width="20.28515625" style="24" bestFit="1" customWidth="1"/>
    <col min="14347" max="14350" width="9" style="24" customWidth="1"/>
    <col min="14351" max="14351" width="14.85546875" style="24" bestFit="1" customWidth="1"/>
    <col min="14352" max="14352" width="2.28515625" style="24" customWidth="1"/>
    <col min="14353" max="14595" width="9.140625" style="24"/>
    <col min="14596" max="14596" width="25.85546875" style="24" bestFit="1" customWidth="1"/>
    <col min="14597" max="14597" width="18.140625" style="24" customWidth="1"/>
    <col min="14598" max="14601" width="8.7109375" style="24" customWidth="1"/>
    <col min="14602" max="14602" width="20.28515625" style="24" bestFit="1" customWidth="1"/>
    <col min="14603" max="14606" width="9" style="24" customWidth="1"/>
    <col min="14607" max="14607" width="14.85546875" style="24" bestFit="1" customWidth="1"/>
    <col min="14608" max="14608" width="2.28515625" style="24" customWidth="1"/>
    <col min="14609" max="14851" width="9.140625" style="24"/>
    <col min="14852" max="14852" width="25.85546875" style="24" bestFit="1" customWidth="1"/>
    <col min="14853" max="14853" width="18.140625" style="24" customWidth="1"/>
    <col min="14854" max="14857" width="8.7109375" style="24" customWidth="1"/>
    <col min="14858" max="14858" width="20.28515625" style="24" bestFit="1" customWidth="1"/>
    <col min="14859" max="14862" width="9" style="24" customWidth="1"/>
    <col min="14863" max="14863" width="14.85546875" style="24" bestFit="1" customWidth="1"/>
    <col min="14864" max="14864" width="2.28515625" style="24" customWidth="1"/>
    <col min="14865" max="15107" width="9.140625" style="24"/>
    <col min="15108" max="15108" width="25.85546875" style="24" bestFit="1" customWidth="1"/>
    <col min="15109" max="15109" width="18.140625" style="24" customWidth="1"/>
    <col min="15110" max="15113" width="8.7109375" style="24" customWidth="1"/>
    <col min="15114" max="15114" width="20.28515625" style="24" bestFit="1" customWidth="1"/>
    <col min="15115" max="15118" width="9" style="24" customWidth="1"/>
    <col min="15119" max="15119" width="14.85546875" style="24" bestFit="1" customWidth="1"/>
    <col min="15120" max="15120" width="2.28515625" style="24" customWidth="1"/>
    <col min="15121" max="15363" width="9.140625" style="24"/>
    <col min="15364" max="15364" width="25.85546875" style="24" bestFit="1" customWidth="1"/>
    <col min="15365" max="15365" width="18.140625" style="24" customWidth="1"/>
    <col min="15366" max="15369" width="8.7109375" style="24" customWidth="1"/>
    <col min="15370" max="15370" width="20.28515625" style="24" bestFit="1" customWidth="1"/>
    <col min="15371" max="15374" width="9" style="24" customWidth="1"/>
    <col min="15375" max="15375" width="14.85546875" style="24" bestFit="1" customWidth="1"/>
    <col min="15376" max="15376" width="2.28515625" style="24" customWidth="1"/>
    <col min="15377" max="15619" width="9.140625" style="24"/>
    <col min="15620" max="15620" width="25.85546875" style="24" bestFit="1" customWidth="1"/>
    <col min="15621" max="15621" width="18.140625" style="24" customWidth="1"/>
    <col min="15622" max="15625" width="8.7109375" style="24" customWidth="1"/>
    <col min="15626" max="15626" width="20.28515625" style="24" bestFit="1" customWidth="1"/>
    <col min="15627" max="15630" width="9" style="24" customWidth="1"/>
    <col min="15631" max="15631" width="14.85546875" style="24" bestFit="1" customWidth="1"/>
    <col min="15632" max="15632" width="2.28515625" style="24" customWidth="1"/>
    <col min="15633" max="15875" width="9.140625" style="24"/>
    <col min="15876" max="15876" width="25.85546875" style="24" bestFit="1" customWidth="1"/>
    <col min="15877" max="15877" width="18.140625" style="24" customWidth="1"/>
    <col min="15878" max="15881" width="8.7109375" style="24" customWidth="1"/>
    <col min="15882" max="15882" width="20.28515625" style="24" bestFit="1" customWidth="1"/>
    <col min="15883" max="15886" width="9" style="24" customWidth="1"/>
    <col min="15887" max="15887" width="14.85546875" style="24" bestFit="1" customWidth="1"/>
    <col min="15888" max="15888" width="2.28515625" style="24" customWidth="1"/>
    <col min="15889" max="16131" width="9.140625" style="24"/>
    <col min="16132" max="16132" width="25.85546875" style="24" bestFit="1" customWidth="1"/>
    <col min="16133" max="16133" width="18.140625" style="24" customWidth="1"/>
    <col min="16134" max="16137" width="8.7109375" style="24" customWidth="1"/>
    <col min="16138" max="16138" width="20.28515625" style="24" bestFit="1" customWidth="1"/>
    <col min="16139" max="16142" width="9" style="24" customWidth="1"/>
    <col min="16143" max="16143" width="14.85546875" style="24" bestFit="1" customWidth="1"/>
    <col min="16144" max="16144" width="2.28515625" style="24" customWidth="1"/>
    <col min="16145" max="16384" width="9.140625" style="24"/>
  </cols>
  <sheetData>
    <row r="1" spans="1:21" x14ac:dyDescent="0.25">
      <c r="A1" s="97"/>
      <c r="B1" s="97"/>
      <c r="C1" s="97"/>
      <c r="D1" s="97"/>
      <c r="E1" s="97"/>
      <c r="F1" s="97"/>
      <c r="G1" s="97"/>
      <c r="H1" s="97"/>
      <c r="I1" s="97"/>
      <c r="J1" s="97"/>
      <c r="K1" s="97"/>
      <c r="L1" s="97"/>
      <c r="M1" s="97"/>
      <c r="N1" s="97"/>
      <c r="R1" s="98"/>
      <c r="T1" s="98"/>
      <c r="U1" s="98"/>
    </row>
    <row r="2" spans="1:21" x14ac:dyDescent="0.25">
      <c r="A2" s="93" t="s">
        <v>73</v>
      </c>
      <c r="B2" s="97"/>
      <c r="C2" s="97"/>
      <c r="D2" s="97"/>
      <c r="E2" s="97"/>
      <c r="F2" s="97"/>
      <c r="G2" s="97"/>
      <c r="H2" s="97"/>
      <c r="I2" s="97"/>
      <c r="J2" s="97"/>
      <c r="K2" s="97"/>
      <c r="L2" s="97"/>
      <c r="M2" s="97"/>
      <c r="N2" s="97"/>
      <c r="R2" s="98"/>
      <c r="T2" s="98"/>
      <c r="U2" s="98"/>
    </row>
    <row r="3" spans="1:21" x14ac:dyDescent="0.25">
      <c r="A3" s="93"/>
      <c r="B3" s="97"/>
      <c r="C3" s="97"/>
      <c r="D3" s="97"/>
      <c r="E3" s="97"/>
      <c r="F3" s="97"/>
      <c r="G3" s="97"/>
      <c r="H3" s="97"/>
      <c r="I3" s="97"/>
      <c r="J3" s="97"/>
      <c r="K3" s="97"/>
      <c r="L3" s="97"/>
      <c r="M3" s="97"/>
      <c r="N3" s="97"/>
      <c r="R3" s="98"/>
      <c r="T3" s="98"/>
      <c r="U3" s="98"/>
    </row>
    <row r="4" spans="1:21" x14ac:dyDescent="0.25">
      <c r="A4" s="93" t="s">
        <v>108</v>
      </c>
      <c r="B4" s="343"/>
      <c r="C4" s="95"/>
      <c r="D4" s="95"/>
      <c r="E4" s="95"/>
      <c r="F4" s="95"/>
      <c r="G4" s="95"/>
      <c r="H4" s="95"/>
      <c r="I4" s="95"/>
      <c r="J4" s="95"/>
      <c r="K4" s="95"/>
      <c r="L4" s="234"/>
      <c r="M4" s="95"/>
      <c r="N4" s="95"/>
      <c r="R4" s="98"/>
      <c r="T4" s="98"/>
      <c r="U4" s="98"/>
    </row>
    <row r="5" spans="1:21" x14ac:dyDescent="0.25">
      <c r="A5" s="97"/>
      <c r="B5" s="97"/>
      <c r="C5" s="97"/>
      <c r="D5" s="97"/>
      <c r="E5" s="97"/>
      <c r="F5" s="97"/>
      <c r="G5" s="97"/>
      <c r="H5" s="97"/>
      <c r="I5" s="97"/>
      <c r="J5" s="97"/>
      <c r="K5" s="97"/>
      <c r="L5" s="97"/>
      <c r="M5" s="97"/>
      <c r="N5" s="97"/>
      <c r="R5" s="98"/>
      <c r="T5" s="98"/>
      <c r="U5" s="98"/>
    </row>
    <row r="6" spans="1:21" ht="18" thickBot="1" x14ac:dyDescent="0.3">
      <c r="A6" s="58" t="s">
        <v>105</v>
      </c>
      <c r="B6" s="97"/>
      <c r="C6" s="97"/>
      <c r="D6" s="273" t="s">
        <v>34</v>
      </c>
      <c r="E6" s="273"/>
      <c r="F6" s="273"/>
      <c r="G6" s="273"/>
      <c r="H6" s="273"/>
      <c r="I6" s="273"/>
      <c r="J6" s="97"/>
      <c r="K6" s="97"/>
      <c r="L6" s="97"/>
      <c r="M6" s="97"/>
      <c r="N6" s="97"/>
      <c r="R6" s="98"/>
      <c r="T6" s="98"/>
      <c r="U6" s="98"/>
    </row>
    <row r="7" spans="1:21" ht="30" customHeight="1" x14ac:dyDescent="0.25">
      <c r="A7" s="247"/>
      <c r="B7" s="249" t="s">
        <v>44</v>
      </c>
      <c r="C7" s="244"/>
      <c r="D7" s="252" t="s">
        <v>111</v>
      </c>
      <c r="E7" s="241"/>
      <c r="F7" s="242"/>
      <c r="G7" s="240" t="s">
        <v>137</v>
      </c>
      <c r="H7" s="241"/>
      <c r="I7" s="242"/>
      <c r="J7" s="152" t="s">
        <v>110</v>
      </c>
      <c r="K7" s="243" t="s">
        <v>27</v>
      </c>
      <c r="L7" s="244"/>
      <c r="M7" s="244"/>
      <c r="N7" s="148" t="s">
        <v>64</v>
      </c>
      <c r="P7" s="58" t="s">
        <v>15</v>
      </c>
      <c r="R7" s="98"/>
      <c r="T7" s="98"/>
      <c r="U7" s="98"/>
    </row>
    <row r="8" spans="1:21" x14ac:dyDescent="0.25">
      <c r="A8" s="248"/>
      <c r="B8" s="250" t="s">
        <v>62</v>
      </c>
      <c r="C8" s="251"/>
      <c r="D8" s="135">
        <v>2025</v>
      </c>
      <c r="E8" s="28">
        <f>D8+1</f>
        <v>2026</v>
      </c>
      <c r="F8" s="29">
        <f>E8+1</f>
        <v>2027</v>
      </c>
      <c r="G8" s="135">
        <v>2025</v>
      </c>
      <c r="H8" s="28">
        <f>G8+1</f>
        <v>2026</v>
      </c>
      <c r="I8" s="29">
        <f>H8+1</f>
        <v>2027</v>
      </c>
      <c r="J8" s="140">
        <v>2025</v>
      </c>
      <c r="K8" s="128">
        <f>J8</f>
        <v>2025</v>
      </c>
      <c r="L8" s="28">
        <f>K8+1</f>
        <v>2026</v>
      </c>
      <c r="M8" s="147">
        <f>L8+1</f>
        <v>2027</v>
      </c>
      <c r="N8" s="140" t="s">
        <v>63</v>
      </c>
      <c r="P8" s="97" t="s">
        <v>43</v>
      </c>
      <c r="Q8" s="76"/>
      <c r="R8" s="98"/>
      <c r="T8" s="98"/>
      <c r="U8" s="98"/>
    </row>
    <row r="9" spans="1:21" x14ac:dyDescent="0.25">
      <c r="A9" s="153" t="s">
        <v>16</v>
      </c>
      <c r="B9" s="245"/>
      <c r="C9" s="246"/>
      <c r="D9" s="159"/>
      <c r="E9" s="155"/>
      <c r="F9" s="156"/>
      <c r="G9" s="136"/>
      <c r="H9" s="64"/>
      <c r="I9" s="137"/>
      <c r="J9" s="161"/>
      <c r="K9" s="163">
        <f>(D9*J9)*G9</f>
        <v>0</v>
      </c>
      <c r="L9" s="164">
        <f>((J9*1.045)*E9)*H9</f>
        <v>0</v>
      </c>
      <c r="M9" s="165">
        <f>((J9*1.045*1.03)*F9)*I9</f>
        <v>0</v>
      </c>
      <c r="N9" s="166">
        <f>SUM(K9:M9)</f>
        <v>0</v>
      </c>
      <c r="P9" s="97" t="s">
        <v>77</v>
      </c>
      <c r="Q9" s="76"/>
    </row>
    <row r="10" spans="1:21" x14ac:dyDescent="0.25">
      <c r="A10" s="65" t="s">
        <v>17</v>
      </c>
      <c r="B10" s="245"/>
      <c r="C10" s="246"/>
      <c r="D10" s="159"/>
      <c r="E10" s="155"/>
      <c r="F10" s="156"/>
      <c r="G10" s="136"/>
      <c r="H10" s="64"/>
      <c r="I10" s="137"/>
      <c r="J10" s="161"/>
      <c r="K10" s="163">
        <f t="shared" ref="K10:K18" si="0">(D10*J10)*G10</f>
        <v>0</v>
      </c>
      <c r="L10" s="164">
        <f t="shared" ref="L10:L19" si="1">((J10*1.045)*E10)*H10</f>
        <v>0</v>
      </c>
      <c r="M10" s="165">
        <f t="shared" ref="M10:M19" si="2">((J10*1.045*1.03)*F10)*I10</f>
        <v>0</v>
      </c>
      <c r="N10" s="166">
        <f t="shared" ref="N10:N18" si="3">SUM(K10:M10)</f>
        <v>0</v>
      </c>
      <c r="P10" s="97" t="s">
        <v>79</v>
      </c>
      <c r="Q10" s="76"/>
    </row>
    <row r="11" spans="1:21" x14ac:dyDescent="0.25">
      <c r="A11" s="63" t="s">
        <v>18</v>
      </c>
      <c r="B11" s="245"/>
      <c r="C11" s="246"/>
      <c r="D11" s="159"/>
      <c r="E11" s="155"/>
      <c r="F11" s="156"/>
      <c r="G11" s="136"/>
      <c r="H11" s="64"/>
      <c r="I11" s="137"/>
      <c r="J11" s="161"/>
      <c r="K11" s="163">
        <f t="shared" si="0"/>
        <v>0</v>
      </c>
      <c r="L11" s="164">
        <f t="shared" si="1"/>
        <v>0</v>
      </c>
      <c r="M11" s="165">
        <f t="shared" si="2"/>
        <v>0</v>
      </c>
      <c r="N11" s="166">
        <f t="shared" si="3"/>
        <v>0</v>
      </c>
      <c r="P11" s="237" t="s">
        <v>138</v>
      </c>
      <c r="Q11" s="76"/>
    </row>
    <row r="12" spans="1:21" x14ac:dyDescent="0.25">
      <c r="A12" s="65" t="s">
        <v>19</v>
      </c>
      <c r="B12" s="245"/>
      <c r="C12" s="246"/>
      <c r="D12" s="159"/>
      <c r="E12" s="155"/>
      <c r="F12" s="156"/>
      <c r="G12" s="136"/>
      <c r="H12" s="64"/>
      <c r="I12" s="137"/>
      <c r="J12" s="161"/>
      <c r="K12" s="163">
        <f t="shared" si="0"/>
        <v>0</v>
      </c>
      <c r="L12" s="164">
        <f t="shared" si="1"/>
        <v>0</v>
      </c>
      <c r="M12" s="165">
        <f t="shared" si="2"/>
        <v>0</v>
      </c>
      <c r="N12" s="166">
        <f t="shared" si="3"/>
        <v>0</v>
      </c>
      <c r="P12" s="97" t="s">
        <v>76</v>
      </c>
      <c r="Q12" s="99"/>
      <c r="R12" s="99"/>
    </row>
    <row r="13" spans="1:21" x14ac:dyDescent="0.25">
      <c r="A13" s="63" t="s">
        <v>20</v>
      </c>
      <c r="B13" s="245"/>
      <c r="C13" s="246"/>
      <c r="D13" s="159"/>
      <c r="E13" s="155"/>
      <c r="F13" s="156"/>
      <c r="G13" s="136"/>
      <c r="H13" s="64"/>
      <c r="I13" s="137"/>
      <c r="J13" s="161"/>
      <c r="K13" s="163">
        <f t="shared" si="0"/>
        <v>0</v>
      </c>
      <c r="L13" s="164">
        <f t="shared" si="1"/>
        <v>0</v>
      </c>
      <c r="M13" s="165">
        <f t="shared" si="2"/>
        <v>0</v>
      </c>
      <c r="N13" s="166">
        <f t="shared" si="3"/>
        <v>0</v>
      </c>
      <c r="P13" s="97" t="s">
        <v>78</v>
      </c>
    </row>
    <row r="14" spans="1:21" x14ac:dyDescent="0.25">
      <c r="A14" s="65" t="s">
        <v>21</v>
      </c>
      <c r="B14" s="245"/>
      <c r="C14" s="246"/>
      <c r="D14" s="159"/>
      <c r="E14" s="155"/>
      <c r="F14" s="156"/>
      <c r="G14" s="136"/>
      <c r="H14" s="64"/>
      <c r="I14" s="137"/>
      <c r="J14" s="192"/>
      <c r="K14" s="163">
        <f t="shared" si="0"/>
        <v>0</v>
      </c>
      <c r="L14" s="164">
        <f t="shared" si="1"/>
        <v>0</v>
      </c>
      <c r="M14" s="165">
        <f t="shared" si="2"/>
        <v>0</v>
      </c>
      <c r="N14" s="166">
        <f t="shared" si="3"/>
        <v>0</v>
      </c>
      <c r="P14" s="97" t="s">
        <v>74</v>
      </c>
    </row>
    <row r="15" spans="1:21" x14ac:dyDescent="0.25">
      <c r="A15" s="63" t="s">
        <v>22</v>
      </c>
      <c r="B15" s="245"/>
      <c r="C15" s="246"/>
      <c r="D15" s="159"/>
      <c r="E15" s="155"/>
      <c r="F15" s="156"/>
      <c r="G15" s="136"/>
      <c r="H15" s="64"/>
      <c r="I15" s="137"/>
      <c r="J15" s="161"/>
      <c r="K15" s="163">
        <f t="shared" si="0"/>
        <v>0</v>
      </c>
      <c r="L15" s="164">
        <f t="shared" si="1"/>
        <v>0</v>
      </c>
      <c r="M15" s="165">
        <f t="shared" si="2"/>
        <v>0</v>
      </c>
      <c r="N15" s="166">
        <f t="shared" si="3"/>
        <v>0</v>
      </c>
      <c r="P15" s="97" t="s">
        <v>75</v>
      </c>
      <c r="Q15" s="91"/>
    </row>
    <row r="16" spans="1:21" x14ac:dyDescent="0.25">
      <c r="A16" s="63" t="s">
        <v>23</v>
      </c>
      <c r="B16" s="245"/>
      <c r="C16" s="246"/>
      <c r="D16" s="159"/>
      <c r="E16" s="155"/>
      <c r="F16" s="156"/>
      <c r="G16" s="136"/>
      <c r="H16" s="64"/>
      <c r="I16" s="137"/>
      <c r="J16" s="161"/>
      <c r="K16" s="163">
        <f t="shared" si="0"/>
        <v>0</v>
      </c>
      <c r="L16" s="164">
        <f t="shared" si="1"/>
        <v>0</v>
      </c>
      <c r="M16" s="165">
        <f t="shared" si="2"/>
        <v>0</v>
      </c>
      <c r="N16" s="166">
        <f t="shared" si="3"/>
        <v>0</v>
      </c>
      <c r="P16" s="97" t="s">
        <v>80</v>
      </c>
      <c r="Q16" s="96"/>
    </row>
    <row r="17" spans="1:17" x14ac:dyDescent="0.25">
      <c r="A17" s="65" t="s">
        <v>24</v>
      </c>
      <c r="B17" s="245"/>
      <c r="C17" s="246"/>
      <c r="D17" s="159"/>
      <c r="E17" s="155"/>
      <c r="F17" s="156"/>
      <c r="G17" s="136"/>
      <c r="H17" s="64"/>
      <c r="I17" s="137"/>
      <c r="J17" s="161"/>
      <c r="K17" s="163">
        <f t="shared" si="0"/>
        <v>0</v>
      </c>
      <c r="L17" s="164">
        <f t="shared" si="1"/>
        <v>0</v>
      </c>
      <c r="M17" s="165">
        <f t="shared" si="2"/>
        <v>0</v>
      </c>
      <c r="N17" s="166">
        <f t="shared" si="3"/>
        <v>0</v>
      </c>
      <c r="P17" s="80"/>
      <c r="Q17" s="59"/>
    </row>
    <row r="18" spans="1:17" ht="15.75" thickBot="1" x14ac:dyDescent="0.3">
      <c r="A18" s="66" t="s">
        <v>25</v>
      </c>
      <c r="B18" s="258"/>
      <c r="C18" s="259"/>
      <c r="D18" s="160"/>
      <c r="E18" s="157"/>
      <c r="F18" s="158"/>
      <c r="G18" s="138"/>
      <c r="H18" s="67"/>
      <c r="I18" s="139"/>
      <c r="J18" s="162"/>
      <c r="K18" s="163">
        <f t="shared" si="0"/>
        <v>0</v>
      </c>
      <c r="L18" s="167">
        <f t="shared" si="1"/>
        <v>0</v>
      </c>
      <c r="M18" s="235">
        <f t="shared" si="2"/>
        <v>0</v>
      </c>
      <c r="N18" s="168">
        <f t="shared" si="3"/>
        <v>0</v>
      </c>
      <c r="Q18" s="92"/>
    </row>
    <row r="19" spans="1:17" ht="15.75" thickBot="1" x14ac:dyDescent="0.3">
      <c r="A19" s="68" t="s">
        <v>31</v>
      </c>
      <c r="B19" s="69"/>
      <c r="C19" s="69"/>
      <c r="D19" s="70"/>
      <c r="E19" s="70"/>
      <c r="F19" s="70"/>
      <c r="G19" s="70"/>
      <c r="H19" s="70"/>
      <c r="I19" s="70"/>
      <c r="J19" s="70"/>
      <c r="K19" s="341">
        <f>SUM(K9:K18)</f>
        <v>0</v>
      </c>
      <c r="L19" s="236">
        <f t="shared" ref="L19:M19" si="4">SUM(L9:L18)</f>
        <v>0</v>
      </c>
      <c r="M19" s="342">
        <f t="shared" si="4"/>
        <v>0</v>
      </c>
      <c r="N19" s="169">
        <f>SUM(N9:N18)</f>
        <v>0</v>
      </c>
    </row>
    <row r="20" spans="1:17" x14ac:dyDescent="0.25">
      <c r="A20" s="71"/>
      <c r="B20" s="97"/>
      <c r="C20" s="97"/>
      <c r="D20" s="72"/>
      <c r="E20" s="72"/>
      <c r="F20" s="72"/>
      <c r="G20" s="72"/>
      <c r="H20" s="72"/>
      <c r="I20" s="72"/>
      <c r="J20" s="72"/>
      <c r="K20" s="125"/>
      <c r="L20" s="60"/>
      <c r="M20" s="60"/>
      <c r="N20" s="60"/>
      <c r="O20" s="60"/>
      <c r="P20" s="61"/>
    </row>
    <row r="21" spans="1:17" ht="15.75" thickBot="1" x14ac:dyDescent="0.3">
      <c r="A21" s="58" t="s">
        <v>65</v>
      </c>
      <c r="B21" s="73"/>
      <c r="C21" s="73"/>
      <c r="D21" s="73"/>
      <c r="E21" s="73"/>
      <c r="F21" s="73"/>
      <c r="G21" s="73"/>
      <c r="H21" s="73"/>
      <c r="I21" s="73"/>
      <c r="J21" s="73"/>
      <c r="K21" s="73"/>
      <c r="L21" s="73"/>
      <c r="M21" s="98"/>
      <c r="N21" s="97"/>
    </row>
    <row r="22" spans="1:17" ht="15" customHeight="1" x14ac:dyDescent="0.25">
      <c r="A22" s="260"/>
      <c r="B22" s="262" t="s">
        <v>26</v>
      </c>
      <c r="C22" s="263"/>
      <c r="D22" s="263"/>
      <c r="E22" s="263"/>
      <c r="F22" s="263"/>
      <c r="G22" s="263"/>
      <c r="H22" s="263"/>
      <c r="I22" s="263"/>
      <c r="J22" s="129"/>
      <c r="K22" s="291" t="s">
        <v>27</v>
      </c>
      <c r="L22" s="292"/>
      <c r="M22" s="292"/>
      <c r="N22" s="148" t="s">
        <v>67</v>
      </c>
      <c r="P22" s="58"/>
    </row>
    <row r="23" spans="1:17" x14ac:dyDescent="0.25">
      <c r="A23" s="261"/>
      <c r="B23" s="264" t="s">
        <v>66</v>
      </c>
      <c r="C23" s="265"/>
      <c r="D23" s="265"/>
      <c r="E23" s="265"/>
      <c r="F23" s="265"/>
      <c r="G23" s="265"/>
      <c r="H23" s="265"/>
      <c r="I23" s="265"/>
      <c r="J23" s="127"/>
      <c r="K23" s="135">
        <f>J8</f>
        <v>2025</v>
      </c>
      <c r="L23" s="28">
        <f>K23+1</f>
        <v>2026</v>
      </c>
      <c r="M23" s="147">
        <f>L23+1</f>
        <v>2027</v>
      </c>
      <c r="N23" s="140" t="s">
        <v>63</v>
      </c>
    </row>
    <row r="24" spans="1:17" x14ac:dyDescent="0.25">
      <c r="A24" s="74" t="s">
        <v>28</v>
      </c>
      <c r="B24" s="245"/>
      <c r="C24" s="246"/>
      <c r="D24" s="246"/>
      <c r="E24" s="246"/>
      <c r="F24" s="246"/>
      <c r="G24" s="246"/>
      <c r="H24" s="246"/>
      <c r="I24" s="246"/>
      <c r="J24" s="266"/>
      <c r="K24" s="174"/>
      <c r="L24" s="175"/>
      <c r="M24" s="176"/>
      <c r="N24" s="149">
        <f>SUM(K24:M24)</f>
        <v>0</v>
      </c>
    </row>
    <row r="25" spans="1:17" x14ac:dyDescent="0.25">
      <c r="A25" s="75" t="s">
        <v>32</v>
      </c>
      <c r="B25" s="267"/>
      <c r="C25" s="268"/>
      <c r="D25" s="268"/>
      <c r="E25" s="268"/>
      <c r="F25" s="268"/>
      <c r="G25" s="268"/>
      <c r="H25" s="268"/>
      <c r="I25" s="268"/>
      <c r="J25" s="269"/>
      <c r="K25" s="177"/>
      <c r="L25" s="178"/>
      <c r="M25" s="179"/>
      <c r="N25" s="149">
        <f>SUM(K25:M25)</f>
        <v>0</v>
      </c>
    </row>
    <row r="26" spans="1:17" ht="15.75" thickBot="1" x14ac:dyDescent="0.3">
      <c r="A26" s="130" t="s">
        <v>29</v>
      </c>
      <c r="B26" s="270"/>
      <c r="C26" s="271"/>
      <c r="D26" s="271"/>
      <c r="E26" s="271"/>
      <c r="F26" s="271"/>
      <c r="G26" s="271"/>
      <c r="H26" s="271"/>
      <c r="I26" s="271"/>
      <c r="J26" s="272"/>
      <c r="K26" s="180"/>
      <c r="L26" s="181"/>
      <c r="M26" s="182"/>
      <c r="N26" s="150">
        <f>SUM(K26:M26)</f>
        <v>0</v>
      </c>
    </row>
    <row r="27" spans="1:17" ht="15.75" thickBot="1" x14ac:dyDescent="0.3">
      <c r="A27" s="68" t="s">
        <v>31</v>
      </c>
      <c r="B27" s="253"/>
      <c r="C27" s="254"/>
      <c r="D27" s="254"/>
      <c r="E27" s="254"/>
      <c r="F27" s="254"/>
      <c r="G27" s="254"/>
      <c r="H27" s="254"/>
      <c r="I27" s="254"/>
      <c r="J27" s="70"/>
      <c r="K27" s="142">
        <f>SUM(K24:K26)</f>
        <v>0</v>
      </c>
      <c r="L27" s="170">
        <f>SUM(L24:L26)</f>
        <v>0</v>
      </c>
      <c r="M27" s="171">
        <f>SUM(M24:M26)</f>
        <v>0</v>
      </c>
      <c r="N27" s="172">
        <f>SUM(N24:N26)</f>
        <v>0</v>
      </c>
    </row>
    <row r="28" spans="1:17" x14ac:dyDescent="0.25">
      <c r="A28" s="97"/>
      <c r="B28" s="76"/>
      <c r="C28" s="76"/>
      <c r="D28" s="76"/>
      <c r="E28" s="76"/>
      <c r="F28" s="76"/>
      <c r="G28" s="76"/>
      <c r="H28" s="76"/>
      <c r="I28" s="76"/>
      <c r="J28" s="76"/>
      <c r="K28" s="76"/>
      <c r="L28" s="76"/>
      <c r="M28" s="76"/>
      <c r="N28" s="62"/>
      <c r="O28" s="62"/>
      <c r="P28" s="61"/>
    </row>
    <row r="29" spans="1:17" ht="15.75" thickBot="1" x14ac:dyDescent="0.3">
      <c r="A29" s="58" t="s">
        <v>30</v>
      </c>
      <c r="B29" s="97"/>
      <c r="C29" s="97"/>
      <c r="D29" s="97"/>
      <c r="E29" s="97"/>
      <c r="F29" s="97"/>
      <c r="G29" s="97"/>
      <c r="H29" s="97"/>
      <c r="I29" s="97"/>
      <c r="J29" s="97"/>
      <c r="K29" s="97"/>
      <c r="L29" s="97"/>
      <c r="M29" s="97"/>
      <c r="N29" s="97"/>
    </row>
    <row r="30" spans="1:17" ht="15" customHeight="1" x14ac:dyDescent="0.25">
      <c r="A30" s="255" t="s">
        <v>33</v>
      </c>
      <c r="B30" s="256"/>
      <c r="C30" s="257"/>
      <c r="D30" s="275">
        <f>J8</f>
        <v>2025</v>
      </c>
      <c r="E30" s="276"/>
      <c r="F30" s="275">
        <f>D30+1</f>
        <v>2026</v>
      </c>
      <c r="G30" s="276"/>
      <c r="H30" s="275">
        <f>F30+1</f>
        <v>2027</v>
      </c>
      <c r="I30" s="277"/>
      <c r="J30" s="141" t="s">
        <v>68</v>
      </c>
      <c r="K30" s="132">
        <f>J8</f>
        <v>2025</v>
      </c>
      <c r="L30" s="27">
        <f>K30+1</f>
        <v>2026</v>
      </c>
      <c r="M30" s="146">
        <f>L30+1</f>
        <v>2027</v>
      </c>
      <c r="N30" s="141" t="s">
        <v>63</v>
      </c>
    </row>
    <row r="31" spans="1:17" ht="15.75" thickBot="1" x14ac:dyDescent="0.3">
      <c r="A31" s="81" t="s">
        <v>59</v>
      </c>
      <c r="B31" s="25"/>
      <c r="C31" s="77"/>
      <c r="D31" s="279">
        <f>K19+K27</f>
        <v>0</v>
      </c>
      <c r="E31" s="280"/>
      <c r="F31" s="279">
        <f>L19+L27</f>
        <v>0</v>
      </c>
      <c r="G31" s="280"/>
      <c r="H31" s="279">
        <f>M19+M27</f>
        <v>0</v>
      </c>
      <c r="I31" s="280"/>
      <c r="J31" s="183">
        <v>0.25</v>
      </c>
      <c r="K31" s="133">
        <f>D31*$J$31</f>
        <v>0</v>
      </c>
      <c r="L31" s="145">
        <f>F31*$J$31</f>
        <v>0</v>
      </c>
      <c r="M31" s="145">
        <f>H31*$J$31</f>
        <v>0</v>
      </c>
      <c r="N31" s="173">
        <f>SUM(K31:M31)</f>
        <v>0</v>
      </c>
    </row>
    <row r="32" spans="1:17" x14ac:dyDescent="0.25">
      <c r="A32" s="97"/>
      <c r="B32" s="97"/>
      <c r="C32" s="97"/>
      <c r="D32" s="97"/>
      <c r="E32" s="97"/>
      <c r="F32" s="97"/>
      <c r="G32" s="97"/>
      <c r="H32" s="97"/>
      <c r="I32" s="97"/>
      <c r="J32" s="97"/>
      <c r="K32" s="97"/>
      <c r="L32" s="97"/>
      <c r="M32" s="97"/>
      <c r="N32" s="97"/>
    </row>
    <row r="33" spans="1:14" ht="15.75" thickBot="1" x14ac:dyDescent="0.3">
      <c r="A33" s="287" t="s">
        <v>139</v>
      </c>
      <c r="B33" s="288"/>
      <c r="C33" s="288"/>
      <c r="D33" s="288"/>
      <c r="E33" s="288"/>
      <c r="F33" s="288"/>
      <c r="G33" s="288"/>
      <c r="H33" s="288"/>
      <c r="I33" s="288"/>
      <c r="J33" s="288"/>
      <c r="K33" s="79"/>
      <c r="L33" s="97"/>
      <c r="M33" s="97"/>
      <c r="N33" s="97"/>
    </row>
    <row r="34" spans="1:14" ht="15.75" x14ac:dyDescent="0.25">
      <c r="A34" s="82" t="s">
        <v>69</v>
      </c>
      <c r="B34" s="83"/>
      <c r="C34" s="83"/>
      <c r="D34" s="281">
        <f>J8</f>
        <v>2025</v>
      </c>
      <c r="E34" s="282"/>
      <c r="F34" s="282">
        <f>D34+1</f>
        <v>2026</v>
      </c>
      <c r="G34" s="282"/>
      <c r="H34" s="282">
        <f>F34+1</f>
        <v>2027</v>
      </c>
      <c r="I34" s="275"/>
      <c r="J34" s="141" t="s">
        <v>63</v>
      </c>
      <c r="K34" s="97"/>
      <c r="L34" s="97"/>
      <c r="M34" s="97"/>
      <c r="N34" s="97"/>
    </row>
    <row r="35" spans="1:14" ht="15.75" thickBot="1" x14ac:dyDescent="0.3">
      <c r="A35" s="62"/>
      <c r="B35" s="62"/>
      <c r="C35" s="62"/>
      <c r="D35" s="278">
        <f>K19+K27+K31</f>
        <v>0</v>
      </c>
      <c r="E35" s="299"/>
      <c r="F35" s="278">
        <f>L19+L27+L31</f>
        <v>0</v>
      </c>
      <c r="G35" s="299"/>
      <c r="H35" s="278">
        <f>M19+M27+M31</f>
        <v>0</v>
      </c>
      <c r="I35" s="279"/>
      <c r="J35" s="151">
        <f>SUM(D35:I35)</f>
        <v>0</v>
      </c>
      <c r="K35" s="97"/>
      <c r="L35" s="97"/>
      <c r="M35" s="97"/>
      <c r="N35" s="97"/>
    </row>
    <row r="36" spans="1:14" x14ac:dyDescent="0.25">
      <c r="A36" s="62"/>
      <c r="B36" s="62"/>
      <c r="C36" s="62"/>
      <c r="D36" s="84"/>
      <c r="E36" s="84"/>
      <c r="F36" s="84"/>
      <c r="G36" s="84"/>
      <c r="H36" s="84"/>
      <c r="I36" s="84"/>
      <c r="J36" s="84"/>
      <c r="K36" s="97"/>
      <c r="L36" s="97"/>
      <c r="M36" s="97"/>
      <c r="N36" s="97"/>
    </row>
    <row r="37" spans="1:14" ht="15.75" thickBot="1" x14ac:dyDescent="0.3">
      <c r="A37" s="62"/>
      <c r="B37" s="62"/>
      <c r="C37" s="62"/>
      <c r="D37" s="84"/>
      <c r="E37" s="84"/>
      <c r="F37" s="84"/>
      <c r="G37" s="84"/>
      <c r="H37" s="84"/>
      <c r="I37" s="84"/>
      <c r="J37" s="84"/>
      <c r="K37" s="97"/>
      <c r="L37" s="97"/>
      <c r="M37" s="97"/>
      <c r="N37" s="97"/>
    </row>
    <row r="38" spans="1:14" ht="15.75" x14ac:dyDescent="0.25">
      <c r="A38" s="85" t="s">
        <v>60</v>
      </c>
      <c r="B38" s="86"/>
      <c r="C38" s="154"/>
      <c r="D38" s="296">
        <f>J8</f>
        <v>2025</v>
      </c>
      <c r="E38" s="297"/>
      <c r="F38" s="297">
        <f>D38+1</f>
        <v>2026</v>
      </c>
      <c r="G38" s="297"/>
      <c r="H38" s="297">
        <f>F38+1</f>
        <v>2027</v>
      </c>
      <c r="I38" s="298"/>
      <c r="J38" s="184" t="s">
        <v>63</v>
      </c>
      <c r="K38" s="97"/>
      <c r="L38" s="78"/>
      <c r="M38" s="78"/>
      <c r="N38" s="97"/>
    </row>
    <row r="39" spans="1:14" x14ac:dyDescent="0.25">
      <c r="A39" s="274" t="s">
        <v>61</v>
      </c>
      <c r="B39" s="274"/>
      <c r="C39" s="87"/>
      <c r="D39" s="293">
        <f>D35</f>
        <v>0</v>
      </c>
      <c r="E39" s="283"/>
      <c r="F39" s="283">
        <f>F35</f>
        <v>0</v>
      </c>
      <c r="G39" s="283"/>
      <c r="H39" s="283">
        <f>H35</f>
        <v>0</v>
      </c>
      <c r="I39" s="284"/>
      <c r="J39" s="185">
        <f>J35</f>
        <v>0</v>
      </c>
      <c r="K39" s="97"/>
      <c r="L39" s="97"/>
      <c r="M39" s="97"/>
      <c r="N39" s="97"/>
    </row>
    <row r="40" spans="1:14" x14ac:dyDescent="0.25">
      <c r="A40" s="274" t="s">
        <v>70</v>
      </c>
      <c r="B40" s="274"/>
      <c r="C40" s="87"/>
      <c r="D40" s="294"/>
      <c r="E40" s="285"/>
      <c r="F40" s="285"/>
      <c r="G40" s="285"/>
      <c r="H40" s="285"/>
      <c r="I40" s="286"/>
      <c r="J40" s="186">
        <f>SUM(D40:I40)</f>
        <v>0</v>
      </c>
      <c r="K40" s="97"/>
      <c r="L40" s="97"/>
      <c r="M40" s="97"/>
      <c r="N40" s="97"/>
    </row>
    <row r="41" spans="1:14" ht="15.75" thickBot="1" x14ac:dyDescent="0.3">
      <c r="A41" s="274" t="s">
        <v>71</v>
      </c>
      <c r="B41" s="274"/>
      <c r="C41" s="88"/>
      <c r="D41" s="295"/>
      <c r="E41" s="289"/>
      <c r="F41" s="289"/>
      <c r="G41" s="289"/>
      <c r="H41" s="289"/>
      <c r="I41" s="290"/>
      <c r="J41" s="187">
        <f>SUM(D41:I41)</f>
        <v>0</v>
      </c>
      <c r="K41" s="97"/>
      <c r="L41" s="97"/>
      <c r="M41" s="97"/>
      <c r="N41" s="97"/>
    </row>
    <row r="42" spans="1:14" s="97" customFormat="1" ht="15.75" thickBot="1" x14ac:dyDescent="0.3">
      <c r="A42" s="89"/>
      <c r="B42" s="89"/>
      <c r="C42" s="89"/>
      <c r="D42" s="89"/>
      <c r="E42" s="89"/>
      <c r="F42" s="89"/>
      <c r="G42" s="89"/>
      <c r="H42" s="89"/>
      <c r="I42" s="89"/>
      <c r="J42" s="90">
        <f>SUM(J39:J41)</f>
        <v>0</v>
      </c>
    </row>
    <row r="43" spans="1:14" s="97" customFormat="1" x14ac:dyDescent="0.25"/>
    <row r="44" spans="1:14" s="97" customFormat="1" x14ac:dyDescent="0.25"/>
    <row r="45" spans="1:14" s="97" customFormat="1" x14ac:dyDescent="0.25">
      <c r="A45" s="58" t="s">
        <v>72</v>
      </c>
      <c r="B45" s="94"/>
      <c r="C45" s="95"/>
      <c r="D45" s="95"/>
      <c r="E45" s="95"/>
      <c r="F45" s="95"/>
      <c r="G45" s="95"/>
      <c r="H45" s="95"/>
      <c r="I45" s="95"/>
      <c r="J45" s="95"/>
      <c r="K45" s="95"/>
      <c r="L45" s="95"/>
      <c r="M45" s="95"/>
      <c r="N45" s="95"/>
    </row>
    <row r="46" spans="1:14" s="97" customFormat="1" x14ac:dyDescent="0.25">
      <c r="A46" s="95"/>
      <c r="B46" s="94"/>
      <c r="C46" s="95"/>
      <c r="D46" s="95"/>
      <c r="E46" s="95"/>
      <c r="F46" s="95"/>
      <c r="G46" s="95"/>
      <c r="H46" s="95"/>
      <c r="I46" s="95"/>
      <c r="J46" s="95"/>
      <c r="K46" s="95"/>
      <c r="L46" s="95"/>
      <c r="M46" s="95"/>
      <c r="N46" s="95"/>
    </row>
    <row r="47" spans="1:14" s="97" customFormat="1" x14ac:dyDescent="0.25">
      <c r="A47" s="95"/>
      <c r="B47" s="95"/>
      <c r="C47" s="95"/>
      <c r="D47" s="95"/>
      <c r="E47" s="95"/>
      <c r="F47" s="95"/>
      <c r="G47" s="95"/>
      <c r="H47" s="95"/>
      <c r="I47" s="95"/>
      <c r="J47" s="95"/>
      <c r="K47" s="95"/>
      <c r="L47" s="95"/>
      <c r="M47" s="95"/>
      <c r="N47" s="95"/>
    </row>
    <row r="48" spans="1:14" s="97" customFormat="1" x14ac:dyDescent="0.25">
      <c r="A48" s="95"/>
      <c r="B48" s="95"/>
      <c r="C48" s="95"/>
      <c r="D48" s="95"/>
      <c r="E48" s="95"/>
      <c r="F48" s="95"/>
      <c r="G48" s="95"/>
      <c r="H48" s="95"/>
      <c r="I48" s="95"/>
      <c r="J48" s="95"/>
      <c r="K48" s="95"/>
      <c r="L48" s="95"/>
      <c r="M48" s="95"/>
      <c r="N48" s="95"/>
    </row>
    <row r="49" spans="1:14" s="97" customFormat="1" x14ac:dyDescent="0.25">
      <c r="A49" s="95"/>
      <c r="B49" s="95"/>
      <c r="C49" s="95"/>
      <c r="D49" s="95"/>
      <c r="E49" s="95"/>
      <c r="F49" s="95"/>
      <c r="G49" s="95"/>
      <c r="H49" s="95"/>
      <c r="I49" s="95"/>
      <c r="J49" s="95"/>
      <c r="K49" s="95"/>
      <c r="L49" s="95"/>
      <c r="M49" s="95"/>
      <c r="N49" s="95"/>
    </row>
    <row r="50" spans="1:14" s="97" customFormat="1" x14ac:dyDescent="0.25">
      <c r="A50" s="95"/>
      <c r="B50" s="95"/>
      <c r="C50" s="95"/>
      <c r="D50" s="95"/>
      <c r="E50" s="95"/>
      <c r="F50" s="95"/>
      <c r="G50" s="95"/>
      <c r="H50" s="95"/>
      <c r="I50" s="95"/>
      <c r="J50" s="95"/>
      <c r="K50" s="95"/>
      <c r="L50" s="95"/>
      <c r="M50" s="95"/>
      <c r="N50" s="95"/>
    </row>
    <row r="51" spans="1:14" s="97" customFormat="1" x14ac:dyDescent="0.25">
      <c r="A51" s="95"/>
      <c r="B51" s="95"/>
      <c r="C51" s="95"/>
      <c r="D51" s="95"/>
      <c r="E51" s="95"/>
      <c r="F51" s="95"/>
      <c r="G51" s="95"/>
      <c r="H51" s="95"/>
      <c r="I51" s="95"/>
      <c r="J51" s="95"/>
      <c r="K51" s="95"/>
      <c r="L51" s="95"/>
      <c r="M51" s="95"/>
      <c r="N51" s="95"/>
    </row>
    <row r="52" spans="1:14" s="97" customFormat="1" x14ac:dyDescent="0.25">
      <c r="A52" s="95"/>
      <c r="B52" s="95"/>
      <c r="C52" s="95"/>
      <c r="D52" s="95"/>
      <c r="E52" s="95"/>
      <c r="F52" s="95"/>
      <c r="G52" s="95"/>
      <c r="H52" s="95"/>
      <c r="I52" s="95"/>
      <c r="J52" s="95"/>
      <c r="K52" s="95"/>
      <c r="L52" s="95"/>
      <c r="M52" s="95"/>
      <c r="N52" s="95"/>
    </row>
    <row r="53" spans="1:14" s="97" customFormat="1" x14ac:dyDescent="0.25">
      <c r="B53" s="95"/>
      <c r="C53" s="95"/>
      <c r="D53" s="95"/>
      <c r="E53" s="95"/>
      <c r="F53" s="95"/>
      <c r="G53" s="95"/>
      <c r="H53" s="95"/>
      <c r="I53" s="95"/>
      <c r="J53" s="95"/>
      <c r="K53" s="95"/>
      <c r="L53" s="95"/>
      <c r="M53" s="95"/>
      <c r="N53" s="95"/>
    </row>
    <row r="54" spans="1:14" s="97" customFormat="1" x14ac:dyDescent="0.25">
      <c r="B54" s="95"/>
      <c r="C54" s="95"/>
      <c r="D54" s="95"/>
      <c r="E54" s="95"/>
      <c r="F54" s="95"/>
      <c r="G54" s="95"/>
      <c r="H54" s="95"/>
      <c r="I54" s="95"/>
      <c r="J54" s="95"/>
      <c r="K54" s="95"/>
      <c r="L54" s="95"/>
      <c r="M54" s="95"/>
      <c r="N54" s="95"/>
    </row>
    <row r="55" spans="1:14" s="97" customFormat="1" x14ac:dyDescent="0.25">
      <c r="B55" s="95"/>
      <c r="C55" s="95"/>
      <c r="D55" s="95"/>
      <c r="E55" s="95"/>
      <c r="F55" s="95"/>
      <c r="G55" s="95"/>
      <c r="H55" s="95"/>
      <c r="I55" s="95"/>
      <c r="J55" s="95"/>
      <c r="K55" s="95"/>
      <c r="L55" s="95"/>
      <c r="M55" s="95"/>
      <c r="N55" s="95"/>
    </row>
    <row r="56" spans="1:14" s="97" customFormat="1" x14ac:dyDescent="0.25">
      <c r="B56" s="95"/>
      <c r="C56" s="95"/>
      <c r="D56" s="95"/>
      <c r="E56" s="95"/>
      <c r="F56" s="95"/>
      <c r="G56" s="95"/>
      <c r="H56" s="95"/>
      <c r="I56" s="95"/>
      <c r="J56" s="95"/>
      <c r="K56" s="95"/>
      <c r="L56" s="95"/>
      <c r="M56" s="95"/>
      <c r="N56" s="95"/>
    </row>
    <row r="57" spans="1:14" s="97" customFormat="1" x14ac:dyDescent="0.25">
      <c r="B57" s="95"/>
      <c r="C57" s="95"/>
      <c r="D57" s="95"/>
      <c r="E57" s="95"/>
      <c r="F57" s="95"/>
      <c r="G57" s="95"/>
      <c r="H57" s="95"/>
      <c r="I57" s="95"/>
      <c r="J57" s="95"/>
      <c r="K57" s="95"/>
      <c r="L57" s="95"/>
      <c r="M57" s="95"/>
      <c r="N57" s="95"/>
    </row>
    <row r="58" spans="1:14" s="97" customFormat="1" x14ac:dyDescent="0.25"/>
    <row r="59" spans="1:14" s="97" customFormat="1" x14ac:dyDescent="0.25"/>
    <row r="60" spans="1:14" s="97" customFormat="1" x14ac:dyDescent="0.25"/>
    <row r="61" spans="1:14" s="97" customFormat="1" x14ac:dyDescent="0.25"/>
    <row r="62" spans="1:14" s="97" customFormat="1" x14ac:dyDescent="0.25"/>
    <row r="63" spans="1:14" s="97" customFormat="1" x14ac:dyDescent="0.25"/>
    <row r="64" spans="1:14" s="97" customFormat="1" x14ac:dyDescent="0.25"/>
    <row r="65" s="97" customFormat="1" x14ac:dyDescent="0.25"/>
    <row r="66" s="97" customFormat="1" x14ac:dyDescent="0.25"/>
    <row r="67" s="97" customFormat="1" x14ac:dyDescent="0.25"/>
    <row r="68" s="97" customFormat="1" x14ac:dyDescent="0.25"/>
    <row r="69" s="97" customFormat="1" x14ac:dyDescent="0.25"/>
    <row r="70" s="97" customFormat="1" x14ac:dyDescent="0.25"/>
    <row r="71" s="97" customFormat="1" x14ac:dyDescent="0.25"/>
    <row r="72" s="97" customFormat="1" x14ac:dyDescent="0.25"/>
    <row r="73" s="97" customFormat="1" x14ac:dyDescent="0.25"/>
    <row r="74" s="97" customFormat="1" x14ac:dyDescent="0.25"/>
    <row r="75" s="97" customFormat="1" x14ac:dyDescent="0.25"/>
    <row r="76" s="97" customFormat="1" x14ac:dyDescent="0.25"/>
    <row r="77" s="97" customFormat="1" x14ac:dyDescent="0.25"/>
    <row r="78" s="97" customFormat="1" x14ac:dyDescent="0.25"/>
    <row r="79" s="97" customFormat="1" x14ac:dyDescent="0.25"/>
    <row r="80" s="97" customFormat="1" x14ac:dyDescent="0.25"/>
    <row r="81" s="97" customFormat="1" x14ac:dyDescent="0.25"/>
    <row r="82" s="97" customFormat="1" x14ac:dyDescent="0.25"/>
    <row r="83" s="97" customFormat="1" x14ac:dyDescent="0.25"/>
    <row r="84" s="97" customFormat="1" x14ac:dyDescent="0.25"/>
    <row r="85" s="97" customFormat="1" x14ac:dyDescent="0.25"/>
    <row r="86" s="97" customFormat="1" x14ac:dyDescent="0.25"/>
    <row r="87" s="97" customFormat="1" x14ac:dyDescent="0.25"/>
    <row r="88" s="97" customFormat="1" x14ac:dyDescent="0.25"/>
    <row r="89" s="97" customFormat="1" x14ac:dyDescent="0.25"/>
    <row r="90" s="97" customFormat="1" x14ac:dyDescent="0.25"/>
    <row r="91" s="97" customFormat="1" x14ac:dyDescent="0.25"/>
    <row r="92" s="97" customFormat="1" x14ac:dyDescent="0.25"/>
    <row r="93" s="97" customFormat="1" x14ac:dyDescent="0.25"/>
    <row r="94" s="97" customFormat="1" x14ac:dyDescent="0.25"/>
    <row r="95" s="97" customFormat="1" x14ac:dyDescent="0.25"/>
    <row r="96" s="97" customFormat="1" x14ac:dyDescent="0.25"/>
    <row r="97" s="97" customFormat="1" x14ac:dyDescent="0.25"/>
    <row r="98" s="97" customFormat="1" x14ac:dyDescent="0.25"/>
    <row r="99" s="97" customFormat="1" x14ac:dyDescent="0.25"/>
    <row r="100" s="97" customFormat="1" x14ac:dyDescent="0.25"/>
    <row r="101" s="97" customFormat="1" x14ac:dyDescent="0.25"/>
    <row r="102" s="97" customFormat="1" x14ac:dyDescent="0.25"/>
    <row r="103" s="97" customFormat="1" x14ac:dyDescent="0.25"/>
    <row r="104" s="97" customFormat="1" x14ac:dyDescent="0.25"/>
    <row r="105" s="97" customFormat="1" x14ac:dyDescent="0.25"/>
    <row r="106" s="97" customFormat="1" x14ac:dyDescent="0.25"/>
    <row r="107" s="97" customFormat="1" x14ac:dyDescent="0.25"/>
    <row r="108" s="97" customFormat="1" x14ac:dyDescent="0.25"/>
    <row r="109" s="97" customFormat="1" x14ac:dyDescent="0.25"/>
    <row r="110" s="97" customFormat="1" x14ac:dyDescent="0.25"/>
    <row r="111" s="97" customFormat="1" x14ac:dyDescent="0.25"/>
    <row r="112" s="97" customFormat="1" x14ac:dyDescent="0.25"/>
    <row r="113" s="97" customFormat="1" x14ac:dyDescent="0.25"/>
    <row r="114" s="97" customFormat="1" x14ac:dyDescent="0.25"/>
    <row r="115" s="97" customFormat="1" x14ac:dyDescent="0.25"/>
    <row r="116" s="97" customFormat="1" x14ac:dyDescent="0.25"/>
    <row r="117" s="97" customFormat="1" x14ac:dyDescent="0.25"/>
    <row r="118" s="97" customFormat="1" x14ac:dyDescent="0.25"/>
    <row r="119" s="97" customFormat="1" x14ac:dyDescent="0.25"/>
    <row r="120" s="97" customFormat="1" x14ac:dyDescent="0.25"/>
    <row r="121" s="97" customFormat="1" x14ac:dyDescent="0.25"/>
    <row r="122" s="97" customFormat="1" x14ac:dyDescent="0.25"/>
    <row r="123" s="97" customFormat="1" x14ac:dyDescent="0.25"/>
    <row r="124" s="97" customFormat="1" x14ac:dyDescent="0.25"/>
    <row r="125" s="97" customFormat="1" x14ac:dyDescent="0.25"/>
    <row r="126" s="97" customFormat="1" x14ac:dyDescent="0.25"/>
    <row r="127" s="97" customFormat="1" x14ac:dyDescent="0.25"/>
    <row r="128" s="97" customFormat="1" x14ac:dyDescent="0.25"/>
    <row r="129" s="97" customFormat="1" x14ac:dyDescent="0.25"/>
    <row r="130" s="97" customFormat="1" x14ac:dyDescent="0.25"/>
    <row r="131" s="97" customFormat="1" x14ac:dyDescent="0.25"/>
    <row r="132" s="97" customFormat="1" x14ac:dyDescent="0.25"/>
    <row r="133" s="97" customFormat="1" x14ac:dyDescent="0.25"/>
    <row r="134" s="97" customFormat="1" x14ac:dyDescent="0.25"/>
    <row r="135" s="97" customFormat="1" x14ac:dyDescent="0.25"/>
    <row r="136" s="97" customFormat="1" x14ac:dyDescent="0.25"/>
    <row r="137" s="97" customFormat="1" x14ac:dyDescent="0.25"/>
    <row r="138" s="97" customFormat="1" x14ac:dyDescent="0.25"/>
    <row r="139" s="97" customFormat="1" x14ac:dyDescent="0.25"/>
    <row r="140" s="97" customFormat="1" x14ac:dyDescent="0.25"/>
    <row r="141" s="97" customFormat="1" x14ac:dyDescent="0.25"/>
    <row r="142" s="97" customFormat="1" x14ac:dyDescent="0.25"/>
    <row r="143" s="97" customFormat="1" x14ac:dyDescent="0.25"/>
    <row r="144" s="97" customFormat="1" x14ac:dyDescent="0.25"/>
    <row r="145" s="97" customFormat="1" x14ac:dyDescent="0.25"/>
    <row r="146" s="97" customFormat="1" x14ac:dyDescent="0.25"/>
    <row r="147" s="97" customFormat="1" x14ac:dyDescent="0.25"/>
    <row r="148" s="97" customFormat="1" x14ac:dyDescent="0.25"/>
    <row r="149" s="97" customFormat="1" x14ac:dyDescent="0.25"/>
    <row r="150" s="97" customFormat="1" x14ac:dyDescent="0.25"/>
    <row r="151" s="97" customFormat="1" x14ac:dyDescent="0.25"/>
    <row r="152" s="97" customFormat="1" x14ac:dyDescent="0.25"/>
    <row r="153" s="97" customFormat="1" x14ac:dyDescent="0.25"/>
    <row r="154" s="97" customFormat="1" x14ac:dyDescent="0.25"/>
    <row r="155" s="97" customFormat="1" x14ac:dyDescent="0.25"/>
    <row r="156" s="97" customFormat="1" x14ac:dyDescent="0.25"/>
    <row r="157" s="97" customFormat="1" x14ac:dyDescent="0.25"/>
    <row r="158" s="97" customFormat="1" x14ac:dyDescent="0.25"/>
    <row r="159" s="97" customFormat="1" x14ac:dyDescent="0.25"/>
    <row r="160" s="97" customFormat="1" x14ac:dyDescent="0.25"/>
    <row r="161" s="97" customFormat="1" x14ac:dyDescent="0.25"/>
    <row r="162" s="97" customFormat="1" x14ac:dyDescent="0.25"/>
    <row r="163" s="97" customFormat="1" x14ac:dyDescent="0.25"/>
    <row r="164" s="97" customFormat="1" x14ac:dyDescent="0.25"/>
    <row r="165" s="97" customFormat="1" x14ac:dyDescent="0.25"/>
    <row r="166" s="97" customFormat="1" x14ac:dyDescent="0.25"/>
    <row r="167" s="97" customFormat="1" x14ac:dyDescent="0.25"/>
    <row r="168" s="97" customFormat="1" x14ac:dyDescent="0.25"/>
    <row r="169" s="97" customFormat="1" x14ac:dyDescent="0.25"/>
    <row r="170" s="97" customFormat="1" x14ac:dyDescent="0.25"/>
    <row r="171" s="97" customFormat="1" x14ac:dyDescent="0.25"/>
    <row r="172" s="97" customFormat="1" x14ac:dyDescent="0.25"/>
    <row r="173" s="97" customFormat="1" x14ac:dyDescent="0.25"/>
    <row r="174" s="97" customFormat="1" x14ac:dyDescent="0.25"/>
    <row r="175" s="97" customFormat="1" x14ac:dyDescent="0.25"/>
    <row r="176" s="97" customFormat="1" x14ac:dyDescent="0.25"/>
    <row r="177" s="97" customFormat="1" x14ac:dyDescent="0.25"/>
    <row r="178" s="97" customFormat="1" x14ac:dyDescent="0.25"/>
    <row r="179" s="97" customFormat="1" x14ac:dyDescent="0.25"/>
    <row r="180" s="97" customFormat="1" x14ac:dyDescent="0.25"/>
    <row r="181" s="97" customFormat="1" x14ac:dyDescent="0.25"/>
    <row r="182" s="97" customFormat="1" x14ac:dyDescent="0.25"/>
    <row r="183" s="97" customFormat="1" x14ac:dyDescent="0.25"/>
    <row r="184" s="97" customFormat="1" x14ac:dyDescent="0.25"/>
    <row r="185" s="97" customFormat="1" x14ac:dyDescent="0.25"/>
    <row r="186" s="97" customFormat="1" x14ac:dyDescent="0.25"/>
    <row r="187" s="97" customFormat="1" x14ac:dyDescent="0.25"/>
    <row r="188" s="97" customFormat="1" x14ac:dyDescent="0.25"/>
    <row r="189" s="97" customFormat="1" x14ac:dyDescent="0.25"/>
    <row r="190" s="97" customFormat="1" x14ac:dyDescent="0.25"/>
    <row r="191" s="97" customFormat="1" x14ac:dyDescent="0.25"/>
    <row r="192" s="97" customFormat="1" x14ac:dyDescent="0.25"/>
    <row r="193" s="97" customFormat="1" x14ac:dyDescent="0.25"/>
    <row r="194" s="97" customFormat="1" x14ac:dyDescent="0.25"/>
    <row r="195" s="97" customFormat="1" x14ac:dyDescent="0.25"/>
    <row r="196" s="97" customFormat="1" x14ac:dyDescent="0.25"/>
    <row r="197" s="97" customFormat="1" x14ac:dyDescent="0.25"/>
    <row r="198" s="97" customFormat="1" x14ac:dyDescent="0.25"/>
    <row r="199" s="97" customFormat="1" x14ac:dyDescent="0.25"/>
    <row r="200" s="97" customFormat="1" x14ac:dyDescent="0.25"/>
    <row r="201" s="97" customFormat="1" x14ac:dyDescent="0.25"/>
    <row r="202" s="97" customFormat="1" x14ac:dyDescent="0.25"/>
    <row r="203" s="97" customFormat="1" x14ac:dyDescent="0.25"/>
    <row r="204" s="97" customFormat="1" x14ac:dyDescent="0.25"/>
    <row r="205" s="97" customFormat="1" x14ac:dyDescent="0.25"/>
    <row r="206" s="97" customFormat="1" x14ac:dyDescent="0.25"/>
    <row r="207" s="97" customFormat="1" x14ac:dyDescent="0.25"/>
    <row r="208" s="97" customFormat="1" x14ac:dyDescent="0.25"/>
    <row r="209" s="97" customFormat="1" x14ac:dyDescent="0.25"/>
    <row r="210" s="97" customFormat="1" x14ac:dyDescent="0.25"/>
    <row r="211" s="97" customFormat="1" x14ac:dyDescent="0.25"/>
    <row r="212" s="97" customFormat="1" x14ac:dyDescent="0.25"/>
    <row r="213" s="97" customFormat="1" x14ac:dyDescent="0.25"/>
    <row r="214" s="97" customFormat="1" x14ac:dyDescent="0.25"/>
    <row r="215" s="97" customFormat="1" x14ac:dyDescent="0.25"/>
    <row r="216" s="97" customFormat="1" x14ac:dyDescent="0.25"/>
    <row r="217" s="97" customFormat="1" x14ac:dyDescent="0.25"/>
    <row r="218" s="97" customFormat="1" x14ac:dyDescent="0.25"/>
    <row r="219" s="97" customFormat="1" x14ac:dyDescent="0.25"/>
    <row r="220" s="97" customFormat="1" x14ac:dyDescent="0.25"/>
    <row r="221" s="97" customFormat="1" x14ac:dyDescent="0.25"/>
    <row r="222" s="97" customFormat="1" x14ac:dyDescent="0.25"/>
  </sheetData>
  <sheetProtection password="CCA0" sheet="1" objects="1" scenarios="1"/>
  <dataConsolidate/>
  <mergeCells count="54">
    <mergeCell ref="A33:J33"/>
    <mergeCell ref="H41:I41"/>
    <mergeCell ref="K22:M22"/>
    <mergeCell ref="D39:E39"/>
    <mergeCell ref="D40:E40"/>
    <mergeCell ref="D41:E41"/>
    <mergeCell ref="F39:G39"/>
    <mergeCell ref="F40:G40"/>
    <mergeCell ref="F41:G41"/>
    <mergeCell ref="D38:E38"/>
    <mergeCell ref="F38:G38"/>
    <mergeCell ref="H38:I38"/>
    <mergeCell ref="D35:E35"/>
    <mergeCell ref="F35:G35"/>
    <mergeCell ref="D6:I6"/>
    <mergeCell ref="A39:B39"/>
    <mergeCell ref="A40:B40"/>
    <mergeCell ref="A41:B41"/>
    <mergeCell ref="D30:E30"/>
    <mergeCell ref="F30:G30"/>
    <mergeCell ref="H30:I30"/>
    <mergeCell ref="H35:I35"/>
    <mergeCell ref="D31:E31"/>
    <mergeCell ref="F31:G31"/>
    <mergeCell ref="H31:I31"/>
    <mergeCell ref="D34:E34"/>
    <mergeCell ref="F34:G34"/>
    <mergeCell ref="H34:I34"/>
    <mergeCell ref="H39:I39"/>
    <mergeCell ref="H40:I40"/>
    <mergeCell ref="B27:I27"/>
    <mergeCell ref="A30:C30"/>
    <mergeCell ref="B15:C15"/>
    <mergeCell ref="B16:C16"/>
    <mergeCell ref="B17:C17"/>
    <mergeCell ref="B18:C18"/>
    <mergeCell ref="A22:A23"/>
    <mergeCell ref="B22:I22"/>
    <mergeCell ref="B23:I23"/>
    <mergeCell ref="B24:J24"/>
    <mergeCell ref="B25:J25"/>
    <mergeCell ref="B26:J26"/>
    <mergeCell ref="G7:I7"/>
    <mergeCell ref="K7:M7"/>
    <mergeCell ref="B14:C14"/>
    <mergeCell ref="A7:A8"/>
    <mergeCell ref="B7:C7"/>
    <mergeCell ref="B8:C8"/>
    <mergeCell ref="D7:F7"/>
    <mergeCell ref="B9:C9"/>
    <mergeCell ref="B10:C10"/>
    <mergeCell ref="B11:C11"/>
    <mergeCell ref="B12:C12"/>
    <mergeCell ref="B13:C13"/>
  </mergeCells>
  <dataValidations count="3">
    <dataValidation allowBlank="1" showInputMessage="1" showErrorMessage="1" prompt="please keep in mind that Diploma Students cannot be employed more than 50%!" sqref="G9:I18" xr:uid="{DAD36D9F-783B-4DD7-BA8A-687B46F4811E}"/>
    <dataValidation type="list" allowBlank="1" showInputMessage="1" showErrorMessage="1" sqref="B9:C18" xr:uid="{258936E3-1DB4-4429-BFD5-7121E06052E6}">
      <formula1>$P$8:$P$16</formula1>
    </dataValidation>
    <dataValidation type="list" allowBlank="1" showInputMessage="1" showErrorMessage="1" sqref="WVM983068 B19:C20 WLQ983068 WBU983068 VRY983068 VIC983068 UYG983068 UOK983068 UEO983068 TUS983068 TKW983068 TBA983068 SRE983068 SHI983068 RXM983068 RNQ983068 RDU983068 QTY983068 QKC983068 QAG983068 PQK983068 PGO983068 OWS983068 OMW983068 ODA983068 NTE983068 NJI983068 MZM983068 MPQ983068 MFU983068 LVY983068 LMC983068 LCG983068 KSK983068 KIO983068 JYS983068 JOW983068 JFA983068 IVE983068 ILI983068 IBM983068 HRQ983068 HHU983068 GXY983068 GOC983068 GEG983068 FUK983068 FKO983068 FAS983068 EQW983068 EHA983068 DXE983068 DNI983068 DDM983068 CTQ983068 CJU983068 BZY983068 BQC983068 BGG983068 AWK983068 AMO983068 ACS983068 SW983068 JA983068 B983068:C983068 WVM917532 WLQ917532 WBU917532 VRY917532 VIC917532 UYG917532 UOK917532 UEO917532 TUS917532 TKW917532 TBA917532 SRE917532 SHI917532 RXM917532 RNQ917532 RDU917532 QTY917532 QKC917532 QAG917532 PQK917532 PGO917532 OWS917532 OMW917532 ODA917532 NTE917532 NJI917532 MZM917532 MPQ917532 MFU917532 LVY917532 LMC917532 LCG917532 KSK917532 KIO917532 JYS917532 JOW917532 JFA917532 IVE917532 ILI917532 IBM917532 HRQ917532 HHU917532 GXY917532 GOC917532 GEG917532 FUK917532 FKO917532 FAS917532 EQW917532 EHA917532 DXE917532 DNI917532 DDM917532 CTQ917532 CJU917532 BZY917532 BQC917532 BGG917532 AWK917532 AMO917532 ACS917532 SW917532 JA917532 B917532:C917532 WVM851996 WLQ851996 WBU851996 VRY851996 VIC851996 UYG851996 UOK851996 UEO851996 TUS851996 TKW851996 TBA851996 SRE851996 SHI851996 RXM851996 RNQ851996 RDU851996 QTY851996 QKC851996 QAG851996 PQK851996 PGO851996 OWS851996 OMW851996 ODA851996 NTE851996 NJI851996 MZM851996 MPQ851996 MFU851996 LVY851996 LMC851996 LCG851996 KSK851996 KIO851996 JYS851996 JOW851996 JFA851996 IVE851996 ILI851996 IBM851996 HRQ851996 HHU851996 GXY851996 GOC851996 GEG851996 FUK851996 FKO851996 FAS851996 EQW851996 EHA851996 DXE851996 DNI851996 DDM851996 CTQ851996 CJU851996 BZY851996 BQC851996 BGG851996 AWK851996 AMO851996 ACS851996 SW851996 JA851996 B851996:C851996 WVM786460 WLQ786460 WBU786460 VRY786460 VIC786460 UYG786460 UOK786460 UEO786460 TUS786460 TKW786460 TBA786460 SRE786460 SHI786460 RXM786460 RNQ786460 RDU786460 QTY786460 QKC786460 QAG786460 PQK786460 PGO786460 OWS786460 OMW786460 ODA786460 NTE786460 NJI786460 MZM786460 MPQ786460 MFU786460 LVY786460 LMC786460 LCG786460 KSK786460 KIO786460 JYS786460 JOW786460 JFA786460 IVE786460 ILI786460 IBM786460 HRQ786460 HHU786460 GXY786460 GOC786460 GEG786460 FUK786460 FKO786460 FAS786460 EQW786460 EHA786460 DXE786460 DNI786460 DDM786460 CTQ786460 CJU786460 BZY786460 BQC786460 BGG786460 AWK786460 AMO786460 ACS786460 SW786460 JA786460 B786460:C786460 WVM720924 WLQ720924 WBU720924 VRY720924 VIC720924 UYG720924 UOK720924 UEO720924 TUS720924 TKW720924 TBA720924 SRE720924 SHI720924 RXM720924 RNQ720924 RDU720924 QTY720924 QKC720924 QAG720924 PQK720924 PGO720924 OWS720924 OMW720924 ODA720924 NTE720924 NJI720924 MZM720924 MPQ720924 MFU720924 LVY720924 LMC720924 LCG720924 KSK720924 KIO720924 JYS720924 JOW720924 JFA720924 IVE720924 ILI720924 IBM720924 HRQ720924 HHU720924 GXY720924 GOC720924 GEG720924 FUK720924 FKO720924 FAS720924 EQW720924 EHA720924 DXE720924 DNI720924 DDM720924 CTQ720924 CJU720924 BZY720924 BQC720924 BGG720924 AWK720924 AMO720924 ACS720924 SW720924 JA720924 B720924:C720924 WVM655388 WLQ655388 WBU655388 VRY655388 VIC655388 UYG655388 UOK655388 UEO655388 TUS655388 TKW655388 TBA655388 SRE655388 SHI655388 RXM655388 RNQ655388 RDU655388 QTY655388 QKC655388 QAG655388 PQK655388 PGO655388 OWS655388 OMW655388 ODA655388 NTE655388 NJI655388 MZM655388 MPQ655388 MFU655388 LVY655388 LMC655388 LCG655388 KSK655388 KIO655388 JYS655388 JOW655388 JFA655388 IVE655388 ILI655388 IBM655388 HRQ655388 HHU655388 GXY655388 GOC655388 GEG655388 FUK655388 FKO655388 FAS655388 EQW655388 EHA655388 DXE655388 DNI655388 DDM655388 CTQ655388 CJU655388 BZY655388 BQC655388 BGG655388 AWK655388 AMO655388 ACS655388 SW655388 JA655388 B655388:C655388 WVM589852 WLQ589852 WBU589852 VRY589852 VIC589852 UYG589852 UOK589852 UEO589852 TUS589852 TKW589852 TBA589852 SRE589852 SHI589852 RXM589852 RNQ589852 RDU589852 QTY589852 QKC589852 QAG589852 PQK589852 PGO589852 OWS589852 OMW589852 ODA589852 NTE589852 NJI589852 MZM589852 MPQ589852 MFU589852 LVY589852 LMC589852 LCG589852 KSK589852 KIO589852 JYS589852 JOW589852 JFA589852 IVE589852 ILI589852 IBM589852 HRQ589852 HHU589852 GXY589852 GOC589852 GEG589852 FUK589852 FKO589852 FAS589852 EQW589852 EHA589852 DXE589852 DNI589852 DDM589852 CTQ589852 CJU589852 BZY589852 BQC589852 BGG589852 AWK589852 AMO589852 ACS589852 SW589852 JA589852 B589852:C589852 WVM524316 WLQ524316 WBU524316 VRY524316 VIC524316 UYG524316 UOK524316 UEO524316 TUS524316 TKW524316 TBA524316 SRE524316 SHI524316 RXM524316 RNQ524316 RDU524316 QTY524316 QKC524316 QAG524316 PQK524316 PGO524316 OWS524316 OMW524316 ODA524316 NTE524316 NJI524316 MZM524316 MPQ524316 MFU524316 LVY524316 LMC524316 LCG524316 KSK524316 KIO524316 JYS524316 JOW524316 JFA524316 IVE524316 ILI524316 IBM524316 HRQ524316 HHU524316 GXY524316 GOC524316 GEG524316 FUK524316 FKO524316 FAS524316 EQW524316 EHA524316 DXE524316 DNI524316 DDM524316 CTQ524316 CJU524316 BZY524316 BQC524316 BGG524316 AWK524316 AMO524316 ACS524316 SW524316 JA524316 B524316:C524316 WVM458780 WLQ458780 WBU458780 VRY458780 VIC458780 UYG458780 UOK458780 UEO458780 TUS458780 TKW458780 TBA458780 SRE458780 SHI458780 RXM458780 RNQ458780 RDU458780 QTY458780 QKC458780 QAG458780 PQK458780 PGO458780 OWS458780 OMW458780 ODA458780 NTE458780 NJI458780 MZM458780 MPQ458780 MFU458780 LVY458780 LMC458780 LCG458780 KSK458780 KIO458780 JYS458780 JOW458780 JFA458780 IVE458780 ILI458780 IBM458780 HRQ458780 HHU458780 GXY458780 GOC458780 GEG458780 FUK458780 FKO458780 FAS458780 EQW458780 EHA458780 DXE458780 DNI458780 DDM458780 CTQ458780 CJU458780 BZY458780 BQC458780 BGG458780 AWK458780 AMO458780 ACS458780 SW458780 JA458780 B458780:C458780 WVM393244 WLQ393244 WBU393244 VRY393244 VIC393244 UYG393244 UOK393244 UEO393244 TUS393244 TKW393244 TBA393244 SRE393244 SHI393244 RXM393244 RNQ393244 RDU393244 QTY393244 QKC393244 QAG393244 PQK393244 PGO393244 OWS393244 OMW393244 ODA393244 NTE393244 NJI393244 MZM393244 MPQ393244 MFU393244 LVY393244 LMC393244 LCG393244 KSK393244 KIO393244 JYS393244 JOW393244 JFA393244 IVE393244 ILI393244 IBM393244 HRQ393244 HHU393244 GXY393244 GOC393244 GEG393244 FUK393244 FKO393244 FAS393244 EQW393244 EHA393244 DXE393244 DNI393244 DDM393244 CTQ393244 CJU393244 BZY393244 BQC393244 BGG393244 AWK393244 AMO393244 ACS393244 SW393244 JA393244 B393244:C393244 WVM327708 WLQ327708 WBU327708 VRY327708 VIC327708 UYG327708 UOK327708 UEO327708 TUS327708 TKW327708 TBA327708 SRE327708 SHI327708 RXM327708 RNQ327708 RDU327708 QTY327708 QKC327708 QAG327708 PQK327708 PGO327708 OWS327708 OMW327708 ODA327708 NTE327708 NJI327708 MZM327708 MPQ327708 MFU327708 LVY327708 LMC327708 LCG327708 KSK327708 KIO327708 JYS327708 JOW327708 JFA327708 IVE327708 ILI327708 IBM327708 HRQ327708 HHU327708 GXY327708 GOC327708 GEG327708 FUK327708 FKO327708 FAS327708 EQW327708 EHA327708 DXE327708 DNI327708 DDM327708 CTQ327708 CJU327708 BZY327708 BQC327708 BGG327708 AWK327708 AMO327708 ACS327708 SW327708 JA327708 B327708:C327708 WVM262172 WLQ262172 WBU262172 VRY262172 VIC262172 UYG262172 UOK262172 UEO262172 TUS262172 TKW262172 TBA262172 SRE262172 SHI262172 RXM262172 RNQ262172 RDU262172 QTY262172 QKC262172 QAG262172 PQK262172 PGO262172 OWS262172 OMW262172 ODA262172 NTE262172 NJI262172 MZM262172 MPQ262172 MFU262172 LVY262172 LMC262172 LCG262172 KSK262172 KIO262172 JYS262172 JOW262172 JFA262172 IVE262172 ILI262172 IBM262172 HRQ262172 HHU262172 GXY262172 GOC262172 GEG262172 FUK262172 FKO262172 FAS262172 EQW262172 EHA262172 DXE262172 DNI262172 DDM262172 CTQ262172 CJU262172 BZY262172 BQC262172 BGG262172 AWK262172 AMO262172 ACS262172 SW262172 JA262172 B262172:C262172 WVM196636 WLQ196636 WBU196636 VRY196636 VIC196636 UYG196636 UOK196636 UEO196636 TUS196636 TKW196636 TBA196636 SRE196636 SHI196636 RXM196636 RNQ196636 RDU196636 QTY196636 QKC196636 QAG196636 PQK196636 PGO196636 OWS196636 OMW196636 ODA196636 NTE196636 NJI196636 MZM196636 MPQ196636 MFU196636 LVY196636 LMC196636 LCG196636 KSK196636 KIO196636 JYS196636 JOW196636 JFA196636 IVE196636 ILI196636 IBM196636 HRQ196636 HHU196636 GXY196636 GOC196636 GEG196636 FUK196636 FKO196636 FAS196636 EQW196636 EHA196636 DXE196636 DNI196636 DDM196636 CTQ196636 CJU196636 BZY196636 BQC196636 BGG196636 AWK196636 AMO196636 ACS196636 SW196636 JA196636 B196636:C196636 WVM131100 WLQ131100 WBU131100 VRY131100 VIC131100 UYG131100 UOK131100 UEO131100 TUS131100 TKW131100 TBA131100 SRE131100 SHI131100 RXM131100 RNQ131100 RDU131100 QTY131100 QKC131100 QAG131100 PQK131100 PGO131100 OWS131100 OMW131100 ODA131100 NTE131100 NJI131100 MZM131100 MPQ131100 MFU131100 LVY131100 LMC131100 LCG131100 KSK131100 KIO131100 JYS131100 JOW131100 JFA131100 IVE131100 ILI131100 IBM131100 HRQ131100 HHU131100 GXY131100 GOC131100 GEG131100 FUK131100 FKO131100 FAS131100 EQW131100 EHA131100 DXE131100 DNI131100 DDM131100 CTQ131100 CJU131100 BZY131100 BQC131100 BGG131100 AWK131100 AMO131100 ACS131100 SW131100 JA131100 B131100:C131100 WVM65564 WLQ65564 WBU65564 VRY65564 VIC65564 UYG65564 UOK65564 UEO65564 TUS65564 TKW65564 TBA65564 SRE65564 SHI65564 RXM65564 RNQ65564 RDU65564 QTY65564 QKC65564 QAG65564 PQK65564 PGO65564 OWS65564 OMW65564 ODA65564 NTE65564 NJI65564 MZM65564 MPQ65564 MFU65564 LVY65564 LMC65564 LCG65564 KSK65564 KIO65564 JYS65564 JOW65564 JFA65564 IVE65564 ILI65564 IBM65564 HRQ65564 HHU65564 GXY65564 GOC65564 GEG65564 FUK65564 FKO65564 FAS65564 EQW65564 EHA65564 DXE65564 DNI65564 DDM65564 CTQ65564 CJU65564 BZY65564 BQC65564 BGG65564 AWK65564 AMO65564 ACS65564 SW65564 JA65564 B65564:C65564 WVK27 WLO27 WBS27 VRW27 VIA27 UYE27 UOI27 UEM27 TUQ27 TKU27 TAY27 SRC27 SHG27 RXK27 RNO27 RDS27 QTW27 QKA27 QAE27 PQI27 PGM27 OWQ27 OMU27 OCY27 NTC27 NJG27 MZK27 MPO27 MFS27 LVW27 LMA27 LCE27 KSI27 KIM27 JYQ27 JOU27 JEY27 IVC27 ILG27 IBK27 HRO27 HHS27 GXW27 GOA27 GEE27 FUI27 FKM27 FAQ27 EQU27 EGY27 DXC27 DNG27 DDK27 CTO27 CJS27 BZW27 BQA27 BGE27 AWI27 AMM27 ACQ27 SU27 IY27 IY9:IY18 WVM983047:WVM983058 WLQ983047:WLQ983058 WBU983047:WBU983058 VRY983047:VRY983058 VIC983047:VIC983058 UYG983047:UYG983058 UOK983047:UOK983058 UEO983047:UEO983058 TUS983047:TUS983058 TKW983047:TKW983058 TBA983047:TBA983058 SRE983047:SRE983058 SHI983047:SHI983058 RXM983047:RXM983058 RNQ983047:RNQ983058 RDU983047:RDU983058 QTY983047:QTY983058 QKC983047:QKC983058 QAG983047:QAG983058 PQK983047:PQK983058 PGO983047:PGO983058 OWS983047:OWS983058 OMW983047:OMW983058 ODA983047:ODA983058 NTE983047:NTE983058 NJI983047:NJI983058 MZM983047:MZM983058 MPQ983047:MPQ983058 MFU983047:MFU983058 LVY983047:LVY983058 LMC983047:LMC983058 LCG983047:LCG983058 KSK983047:KSK983058 KIO983047:KIO983058 JYS983047:JYS983058 JOW983047:JOW983058 JFA983047:JFA983058 IVE983047:IVE983058 ILI983047:ILI983058 IBM983047:IBM983058 HRQ983047:HRQ983058 HHU983047:HHU983058 GXY983047:GXY983058 GOC983047:GOC983058 GEG983047:GEG983058 FUK983047:FUK983058 FKO983047:FKO983058 FAS983047:FAS983058 EQW983047:EQW983058 EHA983047:EHA983058 DXE983047:DXE983058 DNI983047:DNI983058 DDM983047:DDM983058 CTQ983047:CTQ983058 CJU983047:CJU983058 BZY983047:BZY983058 BQC983047:BQC983058 BGG983047:BGG983058 AWK983047:AWK983058 AMO983047:AMO983058 ACS983047:ACS983058 SW983047:SW983058 JA983047:JA983058 B983047:C983058 WVM917511:WVM917522 WLQ917511:WLQ917522 WBU917511:WBU917522 VRY917511:VRY917522 VIC917511:VIC917522 UYG917511:UYG917522 UOK917511:UOK917522 UEO917511:UEO917522 TUS917511:TUS917522 TKW917511:TKW917522 TBA917511:TBA917522 SRE917511:SRE917522 SHI917511:SHI917522 RXM917511:RXM917522 RNQ917511:RNQ917522 RDU917511:RDU917522 QTY917511:QTY917522 QKC917511:QKC917522 QAG917511:QAG917522 PQK917511:PQK917522 PGO917511:PGO917522 OWS917511:OWS917522 OMW917511:OMW917522 ODA917511:ODA917522 NTE917511:NTE917522 NJI917511:NJI917522 MZM917511:MZM917522 MPQ917511:MPQ917522 MFU917511:MFU917522 LVY917511:LVY917522 LMC917511:LMC917522 LCG917511:LCG917522 KSK917511:KSK917522 KIO917511:KIO917522 JYS917511:JYS917522 JOW917511:JOW917522 JFA917511:JFA917522 IVE917511:IVE917522 ILI917511:ILI917522 IBM917511:IBM917522 HRQ917511:HRQ917522 HHU917511:HHU917522 GXY917511:GXY917522 GOC917511:GOC917522 GEG917511:GEG917522 FUK917511:FUK917522 FKO917511:FKO917522 FAS917511:FAS917522 EQW917511:EQW917522 EHA917511:EHA917522 DXE917511:DXE917522 DNI917511:DNI917522 DDM917511:DDM917522 CTQ917511:CTQ917522 CJU917511:CJU917522 BZY917511:BZY917522 BQC917511:BQC917522 BGG917511:BGG917522 AWK917511:AWK917522 AMO917511:AMO917522 ACS917511:ACS917522 SW917511:SW917522 JA917511:JA917522 B917511:C917522 WVM851975:WVM851986 WLQ851975:WLQ851986 WBU851975:WBU851986 VRY851975:VRY851986 VIC851975:VIC851986 UYG851975:UYG851986 UOK851975:UOK851986 UEO851975:UEO851986 TUS851975:TUS851986 TKW851975:TKW851986 TBA851975:TBA851986 SRE851975:SRE851986 SHI851975:SHI851986 RXM851975:RXM851986 RNQ851975:RNQ851986 RDU851975:RDU851986 QTY851975:QTY851986 QKC851975:QKC851986 QAG851975:QAG851986 PQK851975:PQK851986 PGO851975:PGO851986 OWS851975:OWS851986 OMW851975:OMW851986 ODA851975:ODA851986 NTE851975:NTE851986 NJI851975:NJI851986 MZM851975:MZM851986 MPQ851975:MPQ851986 MFU851975:MFU851986 LVY851975:LVY851986 LMC851975:LMC851986 LCG851975:LCG851986 KSK851975:KSK851986 KIO851975:KIO851986 JYS851975:JYS851986 JOW851975:JOW851986 JFA851975:JFA851986 IVE851975:IVE851986 ILI851975:ILI851986 IBM851975:IBM851986 HRQ851975:HRQ851986 HHU851975:HHU851986 GXY851975:GXY851986 GOC851975:GOC851986 GEG851975:GEG851986 FUK851975:FUK851986 FKO851975:FKO851986 FAS851975:FAS851986 EQW851975:EQW851986 EHA851975:EHA851986 DXE851975:DXE851986 DNI851975:DNI851986 DDM851975:DDM851986 CTQ851975:CTQ851986 CJU851975:CJU851986 BZY851975:BZY851986 BQC851975:BQC851986 BGG851975:BGG851986 AWK851975:AWK851986 AMO851975:AMO851986 ACS851975:ACS851986 SW851975:SW851986 JA851975:JA851986 B851975:C851986 WVM786439:WVM786450 WLQ786439:WLQ786450 WBU786439:WBU786450 VRY786439:VRY786450 VIC786439:VIC786450 UYG786439:UYG786450 UOK786439:UOK786450 UEO786439:UEO786450 TUS786439:TUS786450 TKW786439:TKW786450 TBA786439:TBA786450 SRE786439:SRE786450 SHI786439:SHI786450 RXM786439:RXM786450 RNQ786439:RNQ786450 RDU786439:RDU786450 QTY786439:QTY786450 QKC786439:QKC786450 QAG786439:QAG786450 PQK786439:PQK786450 PGO786439:PGO786450 OWS786439:OWS786450 OMW786439:OMW786450 ODA786439:ODA786450 NTE786439:NTE786450 NJI786439:NJI786450 MZM786439:MZM786450 MPQ786439:MPQ786450 MFU786439:MFU786450 LVY786439:LVY786450 LMC786439:LMC786450 LCG786439:LCG786450 KSK786439:KSK786450 KIO786439:KIO786450 JYS786439:JYS786450 JOW786439:JOW786450 JFA786439:JFA786450 IVE786439:IVE786450 ILI786439:ILI786450 IBM786439:IBM786450 HRQ786439:HRQ786450 HHU786439:HHU786450 GXY786439:GXY786450 GOC786439:GOC786450 GEG786439:GEG786450 FUK786439:FUK786450 FKO786439:FKO786450 FAS786439:FAS786450 EQW786439:EQW786450 EHA786439:EHA786450 DXE786439:DXE786450 DNI786439:DNI786450 DDM786439:DDM786450 CTQ786439:CTQ786450 CJU786439:CJU786450 BZY786439:BZY786450 BQC786439:BQC786450 BGG786439:BGG786450 AWK786439:AWK786450 AMO786439:AMO786450 ACS786439:ACS786450 SW786439:SW786450 JA786439:JA786450 B786439:C786450 WVM720903:WVM720914 WLQ720903:WLQ720914 WBU720903:WBU720914 VRY720903:VRY720914 VIC720903:VIC720914 UYG720903:UYG720914 UOK720903:UOK720914 UEO720903:UEO720914 TUS720903:TUS720914 TKW720903:TKW720914 TBA720903:TBA720914 SRE720903:SRE720914 SHI720903:SHI720914 RXM720903:RXM720914 RNQ720903:RNQ720914 RDU720903:RDU720914 QTY720903:QTY720914 QKC720903:QKC720914 QAG720903:QAG720914 PQK720903:PQK720914 PGO720903:PGO720914 OWS720903:OWS720914 OMW720903:OMW720914 ODA720903:ODA720914 NTE720903:NTE720914 NJI720903:NJI720914 MZM720903:MZM720914 MPQ720903:MPQ720914 MFU720903:MFU720914 LVY720903:LVY720914 LMC720903:LMC720914 LCG720903:LCG720914 KSK720903:KSK720914 KIO720903:KIO720914 JYS720903:JYS720914 JOW720903:JOW720914 JFA720903:JFA720914 IVE720903:IVE720914 ILI720903:ILI720914 IBM720903:IBM720914 HRQ720903:HRQ720914 HHU720903:HHU720914 GXY720903:GXY720914 GOC720903:GOC720914 GEG720903:GEG720914 FUK720903:FUK720914 FKO720903:FKO720914 FAS720903:FAS720914 EQW720903:EQW720914 EHA720903:EHA720914 DXE720903:DXE720914 DNI720903:DNI720914 DDM720903:DDM720914 CTQ720903:CTQ720914 CJU720903:CJU720914 BZY720903:BZY720914 BQC720903:BQC720914 BGG720903:BGG720914 AWK720903:AWK720914 AMO720903:AMO720914 ACS720903:ACS720914 SW720903:SW720914 JA720903:JA720914 B720903:C720914 WVM655367:WVM655378 WLQ655367:WLQ655378 WBU655367:WBU655378 VRY655367:VRY655378 VIC655367:VIC655378 UYG655367:UYG655378 UOK655367:UOK655378 UEO655367:UEO655378 TUS655367:TUS655378 TKW655367:TKW655378 TBA655367:TBA655378 SRE655367:SRE655378 SHI655367:SHI655378 RXM655367:RXM655378 RNQ655367:RNQ655378 RDU655367:RDU655378 QTY655367:QTY655378 QKC655367:QKC655378 QAG655367:QAG655378 PQK655367:PQK655378 PGO655367:PGO655378 OWS655367:OWS655378 OMW655367:OMW655378 ODA655367:ODA655378 NTE655367:NTE655378 NJI655367:NJI655378 MZM655367:MZM655378 MPQ655367:MPQ655378 MFU655367:MFU655378 LVY655367:LVY655378 LMC655367:LMC655378 LCG655367:LCG655378 KSK655367:KSK655378 KIO655367:KIO655378 JYS655367:JYS655378 JOW655367:JOW655378 JFA655367:JFA655378 IVE655367:IVE655378 ILI655367:ILI655378 IBM655367:IBM655378 HRQ655367:HRQ655378 HHU655367:HHU655378 GXY655367:GXY655378 GOC655367:GOC655378 GEG655367:GEG655378 FUK655367:FUK655378 FKO655367:FKO655378 FAS655367:FAS655378 EQW655367:EQW655378 EHA655367:EHA655378 DXE655367:DXE655378 DNI655367:DNI655378 DDM655367:DDM655378 CTQ655367:CTQ655378 CJU655367:CJU655378 BZY655367:BZY655378 BQC655367:BQC655378 BGG655367:BGG655378 AWK655367:AWK655378 AMO655367:AMO655378 ACS655367:ACS655378 SW655367:SW655378 JA655367:JA655378 B655367:C655378 WVM589831:WVM589842 WLQ589831:WLQ589842 WBU589831:WBU589842 VRY589831:VRY589842 VIC589831:VIC589842 UYG589831:UYG589842 UOK589831:UOK589842 UEO589831:UEO589842 TUS589831:TUS589842 TKW589831:TKW589842 TBA589831:TBA589842 SRE589831:SRE589842 SHI589831:SHI589842 RXM589831:RXM589842 RNQ589831:RNQ589842 RDU589831:RDU589842 QTY589831:QTY589842 QKC589831:QKC589842 QAG589831:QAG589842 PQK589831:PQK589842 PGO589831:PGO589842 OWS589831:OWS589842 OMW589831:OMW589842 ODA589831:ODA589842 NTE589831:NTE589842 NJI589831:NJI589842 MZM589831:MZM589842 MPQ589831:MPQ589842 MFU589831:MFU589842 LVY589831:LVY589842 LMC589831:LMC589842 LCG589831:LCG589842 KSK589831:KSK589842 KIO589831:KIO589842 JYS589831:JYS589842 JOW589831:JOW589842 JFA589831:JFA589842 IVE589831:IVE589842 ILI589831:ILI589842 IBM589831:IBM589842 HRQ589831:HRQ589842 HHU589831:HHU589842 GXY589831:GXY589842 GOC589831:GOC589842 GEG589831:GEG589842 FUK589831:FUK589842 FKO589831:FKO589842 FAS589831:FAS589842 EQW589831:EQW589842 EHA589831:EHA589842 DXE589831:DXE589842 DNI589831:DNI589842 DDM589831:DDM589842 CTQ589831:CTQ589842 CJU589831:CJU589842 BZY589831:BZY589842 BQC589831:BQC589842 BGG589831:BGG589842 AWK589831:AWK589842 AMO589831:AMO589842 ACS589831:ACS589842 SW589831:SW589842 JA589831:JA589842 B589831:C589842 WVM524295:WVM524306 WLQ524295:WLQ524306 WBU524295:WBU524306 VRY524295:VRY524306 VIC524295:VIC524306 UYG524295:UYG524306 UOK524295:UOK524306 UEO524295:UEO524306 TUS524295:TUS524306 TKW524295:TKW524306 TBA524295:TBA524306 SRE524295:SRE524306 SHI524295:SHI524306 RXM524295:RXM524306 RNQ524295:RNQ524306 RDU524295:RDU524306 QTY524295:QTY524306 QKC524295:QKC524306 QAG524295:QAG524306 PQK524295:PQK524306 PGO524295:PGO524306 OWS524295:OWS524306 OMW524295:OMW524306 ODA524295:ODA524306 NTE524295:NTE524306 NJI524295:NJI524306 MZM524295:MZM524306 MPQ524295:MPQ524306 MFU524295:MFU524306 LVY524295:LVY524306 LMC524295:LMC524306 LCG524295:LCG524306 KSK524295:KSK524306 KIO524295:KIO524306 JYS524295:JYS524306 JOW524295:JOW524306 JFA524295:JFA524306 IVE524295:IVE524306 ILI524295:ILI524306 IBM524295:IBM524306 HRQ524295:HRQ524306 HHU524295:HHU524306 GXY524295:GXY524306 GOC524295:GOC524306 GEG524295:GEG524306 FUK524295:FUK524306 FKO524295:FKO524306 FAS524295:FAS524306 EQW524295:EQW524306 EHA524295:EHA524306 DXE524295:DXE524306 DNI524295:DNI524306 DDM524295:DDM524306 CTQ524295:CTQ524306 CJU524295:CJU524306 BZY524295:BZY524306 BQC524295:BQC524306 BGG524295:BGG524306 AWK524295:AWK524306 AMO524295:AMO524306 ACS524295:ACS524306 SW524295:SW524306 JA524295:JA524306 B524295:C524306 WVM458759:WVM458770 WLQ458759:WLQ458770 WBU458759:WBU458770 VRY458759:VRY458770 VIC458759:VIC458770 UYG458759:UYG458770 UOK458759:UOK458770 UEO458759:UEO458770 TUS458759:TUS458770 TKW458759:TKW458770 TBA458759:TBA458770 SRE458759:SRE458770 SHI458759:SHI458770 RXM458759:RXM458770 RNQ458759:RNQ458770 RDU458759:RDU458770 QTY458759:QTY458770 QKC458759:QKC458770 QAG458759:QAG458770 PQK458759:PQK458770 PGO458759:PGO458770 OWS458759:OWS458770 OMW458759:OMW458770 ODA458759:ODA458770 NTE458759:NTE458770 NJI458759:NJI458770 MZM458759:MZM458770 MPQ458759:MPQ458770 MFU458759:MFU458770 LVY458759:LVY458770 LMC458759:LMC458770 LCG458759:LCG458770 KSK458759:KSK458770 KIO458759:KIO458770 JYS458759:JYS458770 JOW458759:JOW458770 JFA458759:JFA458770 IVE458759:IVE458770 ILI458759:ILI458770 IBM458759:IBM458770 HRQ458759:HRQ458770 HHU458759:HHU458770 GXY458759:GXY458770 GOC458759:GOC458770 GEG458759:GEG458770 FUK458759:FUK458770 FKO458759:FKO458770 FAS458759:FAS458770 EQW458759:EQW458770 EHA458759:EHA458770 DXE458759:DXE458770 DNI458759:DNI458770 DDM458759:DDM458770 CTQ458759:CTQ458770 CJU458759:CJU458770 BZY458759:BZY458770 BQC458759:BQC458770 BGG458759:BGG458770 AWK458759:AWK458770 AMO458759:AMO458770 ACS458759:ACS458770 SW458759:SW458770 JA458759:JA458770 B458759:C458770 WVM393223:WVM393234 WLQ393223:WLQ393234 WBU393223:WBU393234 VRY393223:VRY393234 VIC393223:VIC393234 UYG393223:UYG393234 UOK393223:UOK393234 UEO393223:UEO393234 TUS393223:TUS393234 TKW393223:TKW393234 TBA393223:TBA393234 SRE393223:SRE393234 SHI393223:SHI393234 RXM393223:RXM393234 RNQ393223:RNQ393234 RDU393223:RDU393234 QTY393223:QTY393234 QKC393223:QKC393234 QAG393223:QAG393234 PQK393223:PQK393234 PGO393223:PGO393234 OWS393223:OWS393234 OMW393223:OMW393234 ODA393223:ODA393234 NTE393223:NTE393234 NJI393223:NJI393234 MZM393223:MZM393234 MPQ393223:MPQ393234 MFU393223:MFU393234 LVY393223:LVY393234 LMC393223:LMC393234 LCG393223:LCG393234 KSK393223:KSK393234 KIO393223:KIO393234 JYS393223:JYS393234 JOW393223:JOW393234 JFA393223:JFA393234 IVE393223:IVE393234 ILI393223:ILI393234 IBM393223:IBM393234 HRQ393223:HRQ393234 HHU393223:HHU393234 GXY393223:GXY393234 GOC393223:GOC393234 GEG393223:GEG393234 FUK393223:FUK393234 FKO393223:FKO393234 FAS393223:FAS393234 EQW393223:EQW393234 EHA393223:EHA393234 DXE393223:DXE393234 DNI393223:DNI393234 DDM393223:DDM393234 CTQ393223:CTQ393234 CJU393223:CJU393234 BZY393223:BZY393234 BQC393223:BQC393234 BGG393223:BGG393234 AWK393223:AWK393234 AMO393223:AMO393234 ACS393223:ACS393234 SW393223:SW393234 JA393223:JA393234 B393223:C393234 WVM327687:WVM327698 WLQ327687:WLQ327698 WBU327687:WBU327698 VRY327687:VRY327698 VIC327687:VIC327698 UYG327687:UYG327698 UOK327687:UOK327698 UEO327687:UEO327698 TUS327687:TUS327698 TKW327687:TKW327698 TBA327687:TBA327698 SRE327687:SRE327698 SHI327687:SHI327698 RXM327687:RXM327698 RNQ327687:RNQ327698 RDU327687:RDU327698 QTY327687:QTY327698 QKC327687:QKC327698 QAG327687:QAG327698 PQK327687:PQK327698 PGO327687:PGO327698 OWS327687:OWS327698 OMW327687:OMW327698 ODA327687:ODA327698 NTE327687:NTE327698 NJI327687:NJI327698 MZM327687:MZM327698 MPQ327687:MPQ327698 MFU327687:MFU327698 LVY327687:LVY327698 LMC327687:LMC327698 LCG327687:LCG327698 KSK327687:KSK327698 KIO327687:KIO327698 JYS327687:JYS327698 JOW327687:JOW327698 JFA327687:JFA327698 IVE327687:IVE327698 ILI327687:ILI327698 IBM327687:IBM327698 HRQ327687:HRQ327698 HHU327687:HHU327698 GXY327687:GXY327698 GOC327687:GOC327698 GEG327687:GEG327698 FUK327687:FUK327698 FKO327687:FKO327698 FAS327687:FAS327698 EQW327687:EQW327698 EHA327687:EHA327698 DXE327687:DXE327698 DNI327687:DNI327698 DDM327687:DDM327698 CTQ327687:CTQ327698 CJU327687:CJU327698 BZY327687:BZY327698 BQC327687:BQC327698 BGG327687:BGG327698 AWK327687:AWK327698 AMO327687:AMO327698 ACS327687:ACS327698 SW327687:SW327698 JA327687:JA327698 B327687:C327698 WVM262151:WVM262162 WLQ262151:WLQ262162 WBU262151:WBU262162 VRY262151:VRY262162 VIC262151:VIC262162 UYG262151:UYG262162 UOK262151:UOK262162 UEO262151:UEO262162 TUS262151:TUS262162 TKW262151:TKW262162 TBA262151:TBA262162 SRE262151:SRE262162 SHI262151:SHI262162 RXM262151:RXM262162 RNQ262151:RNQ262162 RDU262151:RDU262162 QTY262151:QTY262162 QKC262151:QKC262162 QAG262151:QAG262162 PQK262151:PQK262162 PGO262151:PGO262162 OWS262151:OWS262162 OMW262151:OMW262162 ODA262151:ODA262162 NTE262151:NTE262162 NJI262151:NJI262162 MZM262151:MZM262162 MPQ262151:MPQ262162 MFU262151:MFU262162 LVY262151:LVY262162 LMC262151:LMC262162 LCG262151:LCG262162 KSK262151:KSK262162 KIO262151:KIO262162 JYS262151:JYS262162 JOW262151:JOW262162 JFA262151:JFA262162 IVE262151:IVE262162 ILI262151:ILI262162 IBM262151:IBM262162 HRQ262151:HRQ262162 HHU262151:HHU262162 GXY262151:GXY262162 GOC262151:GOC262162 GEG262151:GEG262162 FUK262151:FUK262162 FKO262151:FKO262162 FAS262151:FAS262162 EQW262151:EQW262162 EHA262151:EHA262162 DXE262151:DXE262162 DNI262151:DNI262162 DDM262151:DDM262162 CTQ262151:CTQ262162 CJU262151:CJU262162 BZY262151:BZY262162 BQC262151:BQC262162 BGG262151:BGG262162 AWK262151:AWK262162 AMO262151:AMO262162 ACS262151:ACS262162 SW262151:SW262162 JA262151:JA262162 B262151:C262162 WVM196615:WVM196626 WLQ196615:WLQ196626 WBU196615:WBU196626 VRY196615:VRY196626 VIC196615:VIC196626 UYG196615:UYG196626 UOK196615:UOK196626 UEO196615:UEO196626 TUS196615:TUS196626 TKW196615:TKW196626 TBA196615:TBA196626 SRE196615:SRE196626 SHI196615:SHI196626 RXM196615:RXM196626 RNQ196615:RNQ196626 RDU196615:RDU196626 QTY196615:QTY196626 QKC196615:QKC196626 QAG196615:QAG196626 PQK196615:PQK196626 PGO196615:PGO196626 OWS196615:OWS196626 OMW196615:OMW196626 ODA196615:ODA196626 NTE196615:NTE196626 NJI196615:NJI196626 MZM196615:MZM196626 MPQ196615:MPQ196626 MFU196615:MFU196626 LVY196615:LVY196626 LMC196615:LMC196626 LCG196615:LCG196626 KSK196615:KSK196626 KIO196615:KIO196626 JYS196615:JYS196626 JOW196615:JOW196626 JFA196615:JFA196626 IVE196615:IVE196626 ILI196615:ILI196626 IBM196615:IBM196626 HRQ196615:HRQ196626 HHU196615:HHU196626 GXY196615:GXY196626 GOC196615:GOC196626 GEG196615:GEG196626 FUK196615:FUK196626 FKO196615:FKO196626 FAS196615:FAS196626 EQW196615:EQW196626 EHA196615:EHA196626 DXE196615:DXE196626 DNI196615:DNI196626 DDM196615:DDM196626 CTQ196615:CTQ196626 CJU196615:CJU196626 BZY196615:BZY196626 BQC196615:BQC196626 BGG196615:BGG196626 AWK196615:AWK196626 AMO196615:AMO196626 ACS196615:ACS196626 SW196615:SW196626 JA196615:JA196626 B196615:C196626 WVM131079:WVM131090 WLQ131079:WLQ131090 WBU131079:WBU131090 VRY131079:VRY131090 VIC131079:VIC131090 UYG131079:UYG131090 UOK131079:UOK131090 UEO131079:UEO131090 TUS131079:TUS131090 TKW131079:TKW131090 TBA131079:TBA131090 SRE131079:SRE131090 SHI131079:SHI131090 RXM131079:RXM131090 RNQ131079:RNQ131090 RDU131079:RDU131090 QTY131079:QTY131090 QKC131079:QKC131090 QAG131079:QAG131090 PQK131079:PQK131090 PGO131079:PGO131090 OWS131079:OWS131090 OMW131079:OMW131090 ODA131079:ODA131090 NTE131079:NTE131090 NJI131079:NJI131090 MZM131079:MZM131090 MPQ131079:MPQ131090 MFU131079:MFU131090 LVY131079:LVY131090 LMC131079:LMC131090 LCG131079:LCG131090 KSK131079:KSK131090 KIO131079:KIO131090 JYS131079:JYS131090 JOW131079:JOW131090 JFA131079:JFA131090 IVE131079:IVE131090 ILI131079:ILI131090 IBM131079:IBM131090 HRQ131079:HRQ131090 HHU131079:HHU131090 GXY131079:GXY131090 GOC131079:GOC131090 GEG131079:GEG131090 FUK131079:FUK131090 FKO131079:FKO131090 FAS131079:FAS131090 EQW131079:EQW131090 EHA131079:EHA131090 DXE131079:DXE131090 DNI131079:DNI131090 DDM131079:DDM131090 CTQ131079:CTQ131090 CJU131079:CJU131090 BZY131079:BZY131090 BQC131079:BQC131090 BGG131079:BGG131090 AWK131079:AWK131090 AMO131079:AMO131090 ACS131079:ACS131090 SW131079:SW131090 JA131079:JA131090 B131079:C131090 WVM65543:WVM65554 WLQ65543:WLQ65554 WBU65543:WBU65554 VRY65543:VRY65554 VIC65543:VIC65554 UYG65543:UYG65554 UOK65543:UOK65554 UEO65543:UEO65554 TUS65543:TUS65554 TKW65543:TKW65554 TBA65543:TBA65554 SRE65543:SRE65554 SHI65543:SHI65554 RXM65543:RXM65554 RNQ65543:RNQ65554 RDU65543:RDU65554 QTY65543:QTY65554 QKC65543:QKC65554 QAG65543:QAG65554 PQK65543:PQK65554 PGO65543:PGO65554 OWS65543:OWS65554 OMW65543:OMW65554 ODA65543:ODA65554 NTE65543:NTE65554 NJI65543:NJI65554 MZM65543:MZM65554 MPQ65543:MPQ65554 MFU65543:MFU65554 LVY65543:LVY65554 LMC65543:LMC65554 LCG65543:LCG65554 KSK65543:KSK65554 KIO65543:KIO65554 JYS65543:JYS65554 JOW65543:JOW65554 JFA65543:JFA65554 IVE65543:IVE65554 ILI65543:ILI65554 IBM65543:IBM65554 HRQ65543:HRQ65554 HHU65543:HHU65554 GXY65543:GXY65554 GOC65543:GOC65554 GEG65543:GEG65554 FUK65543:FUK65554 FKO65543:FKO65554 FAS65543:FAS65554 EQW65543:EQW65554 EHA65543:EHA65554 DXE65543:DXE65554 DNI65543:DNI65554 DDM65543:DDM65554 CTQ65543:CTQ65554 CJU65543:CJU65554 BZY65543:BZY65554 BQC65543:BQC65554 BGG65543:BGG65554 AWK65543:AWK65554 AMO65543:AMO65554 ACS65543:ACS65554 SW65543:SW65554 JA65543:JA65554 B65543:C65554 WVM19:WVM20 WVK9:WVK18 WLQ19:WLQ20 WLO9:WLO18 WBU19:WBU20 WBS9:WBS18 VRY19:VRY20 VRW9:VRW18 VIC19:VIC20 VIA9:VIA18 UYG19:UYG20 UYE9:UYE18 UOK19:UOK20 UOI9:UOI18 UEO19:UEO20 UEM9:UEM18 TUS19:TUS20 TUQ9:TUQ18 TKW19:TKW20 TKU9:TKU18 TBA19:TBA20 TAY9:TAY18 SRE19:SRE20 SRC9:SRC18 SHI19:SHI20 SHG9:SHG18 RXM19:RXM20 RXK9:RXK18 RNQ19:RNQ20 RNO9:RNO18 RDU19:RDU20 RDS9:RDS18 QTY19:QTY20 QTW9:QTW18 QKC19:QKC20 QKA9:QKA18 QAG19:QAG20 QAE9:QAE18 PQK19:PQK20 PQI9:PQI18 PGO19:PGO20 PGM9:PGM18 OWS19:OWS20 OWQ9:OWQ18 OMW19:OMW20 OMU9:OMU18 ODA19:ODA20 OCY9:OCY18 NTE19:NTE20 NTC9:NTC18 NJI19:NJI20 NJG9:NJG18 MZM19:MZM20 MZK9:MZK18 MPQ19:MPQ20 MPO9:MPO18 MFU19:MFU20 MFS9:MFS18 LVY19:LVY20 LVW9:LVW18 LMC19:LMC20 LMA9:LMA18 LCG19:LCG20 LCE9:LCE18 KSK19:KSK20 KSI9:KSI18 KIO19:KIO20 KIM9:KIM18 JYS19:JYS20 JYQ9:JYQ18 JOW19:JOW20 JOU9:JOU18 JFA19:JFA20 JEY9:JEY18 IVE19:IVE20 IVC9:IVC18 ILI19:ILI20 ILG9:ILG18 IBM19:IBM20 IBK9:IBK18 HRQ19:HRQ20 HRO9:HRO18 HHU19:HHU20 HHS9:HHS18 GXY19:GXY20 GXW9:GXW18 GOC19:GOC20 GOA9:GOA18 GEG19:GEG20 GEE9:GEE18 FUK19:FUK20 FUI9:FUI18 FKO19:FKO20 FKM9:FKM18 FAS19:FAS20 FAQ9:FAQ18 EQW19:EQW20 EQU9:EQU18 EHA19:EHA20 EGY9:EGY18 DXE19:DXE20 DXC9:DXC18 DNI19:DNI20 DNG9:DNG18 DDM19:DDM20 DDK9:DDK18 CTQ19:CTQ20 CTO9:CTO18 CJU19:CJU20 CJS9:CJS18 BZY19:BZY20 BZW9:BZW18 BQC19:BQC20 BQA9:BQA18 BGG19:BGG20 BGE9:BGE18 AWK19:AWK20 AWI9:AWI18 AMO19:AMO20 AMM9:AMM18 ACS19:ACS20 ACQ9:ACQ18 SW19:SW20 SU9:SU18 JA19:JA20" xr:uid="{5786BEF3-D8BE-4D2B-954C-BC9F18398E9D}">
      <formula1>$P$9:$P$13</formula1>
    </dataValidation>
  </dataValidations>
  <pageMargins left="0.7" right="0.7" top="0.78740157499999996" bottom="0.78740157499999996" header="0.3" footer="0.3"/>
  <pageSetup paperSize="9" scale="62" orientation="landscape" r:id="rId1"/>
  <rowBreaks count="2" manualBreakCount="2">
    <brk id="35" max="16383" man="1"/>
    <brk id="3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X36"/>
  <sheetViews>
    <sheetView showGridLines="0" zoomScale="85" zoomScaleNormal="85" workbookViewId="0">
      <pane ySplit="15" topLeftCell="A16" activePane="bottomLeft" state="frozen"/>
      <selection pane="bottomLeft" activeCell="F21" sqref="F21:F27"/>
    </sheetView>
  </sheetViews>
  <sheetFormatPr baseColWidth="10" defaultRowHeight="12.75" x14ac:dyDescent="0.2"/>
  <cols>
    <col min="1" max="1" width="2.7109375" customWidth="1"/>
    <col min="2" max="2" width="2" customWidth="1"/>
    <col min="3" max="3" width="37.7109375" customWidth="1"/>
    <col min="4" max="4" width="14.85546875" hidden="1" customWidth="1"/>
    <col min="5" max="8" width="12.7109375" customWidth="1"/>
    <col min="9" max="9" width="13" hidden="1" customWidth="1"/>
    <col min="10" max="10" width="32.7109375" customWidth="1"/>
    <col min="11" max="11" width="2" customWidth="1"/>
    <col min="19" max="19" width="13" customWidth="1"/>
  </cols>
  <sheetData>
    <row r="1" spans="2:24" s="49" customFormat="1" ht="35.1" customHeight="1" x14ac:dyDescent="0.25">
      <c r="C1" s="324" t="s">
        <v>107</v>
      </c>
      <c r="D1" s="324"/>
      <c r="E1" s="324"/>
      <c r="F1" s="324"/>
      <c r="G1" s="324"/>
      <c r="H1" s="324"/>
      <c r="I1" s="324"/>
      <c r="J1" s="324"/>
      <c r="L1" s="326" t="s">
        <v>57</v>
      </c>
      <c r="M1" s="326"/>
      <c r="N1" s="326"/>
      <c r="O1" s="326"/>
      <c r="P1" s="326"/>
      <c r="Q1" s="326"/>
      <c r="R1" s="326"/>
      <c r="S1" s="326"/>
      <c r="T1" s="326"/>
      <c r="U1" s="326"/>
    </row>
    <row r="2" spans="2:24" s="50" customFormat="1" ht="13.5" customHeight="1" x14ac:dyDescent="0.2">
      <c r="C2" s="325" t="s">
        <v>115</v>
      </c>
      <c r="D2" s="325"/>
      <c r="E2" s="325"/>
      <c r="F2" s="325"/>
      <c r="G2" s="325"/>
      <c r="H2" s="325"/>
      <c r="I2" s="325"/>
      <c r="J2" s="325"/>
      <c r="L2" s="325" t="s">
        <v>121</v>
      </c>
      <c r="M2" s="325"/>
      <c r="N2" s="325"/>
      <c r="O2" s="325"/>
      <c r="P2" s="325"/>
      <c r="Q2" s="325"/>
      <c r="R2" s="325"/>
      <c r="S2" s="325"/>
      <c r="T2" s="325"/>
      <c r="U2" s="325"/>
    </row>
    <row r="3" spans="2:24" x14ac:dyDescent="0.2">
      <c r="B3" s="56"/>
      <c r="C3" s="325"/>
      <c r="D3" s="325"/>
      <c r="E3" s="325"/>
      <c r="F3" s="325"/>
      <c r="G3" s="325"/>
      <c r="H3" s="325"/>
      <c r="I3" s="325"/>
      <c r="J3" s="325"/>
      <c r="L3" s="325"/>
      <c r="M3" s="325"/>
      <c r="N3" s="325"/>
      <c r="O3" s="325"/>
      <c r="P3" s="325"/>
      <c r="Q3" s="325"/>
      <c r="R3" s="325"/>
      <c r="S3" s="325"/>
      <c r="T3" s="325"/>
      <c r="U3" s="325"/>
    </row>
    <row r="4" spans="2:24" x14ac:dyDescent="0.2">
      <c r="B4" s="4"/>
      <c r="C4" s="51" t="s">
        <v>52</v>
      </c>
      <c r="L4" s="8" t="s">
        <v>1</v>
      </c>
    </row>
    <row r="5" spans="2:24" x14ac:dyDescent="0.2">
      <c r="B5" s="4"/>
      <c r="C5" s="4" t="s">
        <v>116</v>
      </c>
      <c r="L5" s="4" t="s">
        <v>122</v>
      </c>
    </row>
    <row r="6" spans="2:24" ht="14.25" x14ac:dyDescent="0.2">
      <c r="B6" s="4"/>
      <c r="C6" s="4" t="s">
        <v>53</v>
      </c>
      <c r="L6" s="4" t="s">
        <v>2</v>
      </c>
    </row>
    <row r="7" spans="2:24" s="52" customFormat="1" x14ac:dyDescent="0.2"/>
    <row r="8" spans="2:24" s="52" customFormat="1" ht="24.95" customHeight="1" x14ac:dyDescent="0.2">
      <c r="B8" s="55">
        <v>1</v>
      </c>
      <c r="C8" s="327" t="s">
        <v>117</v>
      </c>
      <c r="D8" s="327"/>
      <c r="E8" s="327"/>
      <c r="F8" s="327"/>
      <c r="G8" s="327"/>
      <c r="H8" s="327"/>
      <c r="I8" s="327"/>
      <c r="J8" s="327"/>
      <c r="K8" s="55">
        <v>1</v>
      </c>
      <c r="L8" s="323" t="s">
        <v>123</v>
      </c>
      <c r="M8" s="323"/>
      <c r="N8" s="323"/>
      <c r="O8" s="323"/>
      <c r="P8" s="323"/>
      <c r="Q8" s="323"/>
      <c r="R8" s="323"/>
      <c r="S8" s="323"/>
      <c r="T8" s="323"/>
      <c r="U8" s="323"/>
    </row>
    <row r="9" spans="2:24" s="52" customFormat="1" x14ac:dyDescent="0.2">
      <c r="C9" s="322" t="s">
        <v>118</v>
      </c>
      <c r="D9" s="322"/>
      <c r="E9" s="322"/>
      <c r="F9" s="322"/>
      <c r="G9" s="322"/>
      <c r="H9" s="322"/>
      <c r="I9" s="322"/>
      <c r="J9" s="322"/>
      <c r="L9" s="322" t="s">
        <v>124</v>
      </c>
      <c r="M9" s="322"/>
      <c r="N9" s="322"/>
      <c r="O9" s="322"/>
      <c r="P9" s="322"/>
      <c r="Q9" s="322"/>
      <c r="R9" s="322"/>
      <c r="S9" s="322"/>
      <c r="T9" s="322"/>
      <c r="U9" s="322"/>
    </row>
    <row r="10" spans="2:24" x14ac:dyDescent="0.2">
      <c r="C10" s="322" t="s">
        <v>119</v>
      </c>
      <c r="D10" s="322"/>
      <c r="E10" s="322"/>
      <c r="F10" s="322"/>
      <c r="G10" s="322"/>
      <c r="H10" s="322"/>
      <c r="I10" s="322"/>
      <c r="J10" s="322"/>
      <c r="L10" s="322" t="s">
        <v>125</v>
      </c>
      <c r="M10" s="322"/>
      <c r="N10" s="322"/>
      <c r="O10" s="322"/>
      <c r="P10" s="322"/>
      <c r="Q10" s="322"/>
      <c r="R10" s="322"/>
      <c r="S10" s="322"/>
      <c r="T10" s="322"/>
      <c r="U10" s="322"/>
    </row>
    <row r="11" spans="2:24" s="52" customFormat="1" x14ac:dyDescent="0.2"/>
    <row r="12" spans="2:24" x14ac:dyDescent="0.2">
      <c r="C12" s="15" t="s">
        <v>54</v>
      </c>
      <c r="L12" s="317" t="s">
        <v>8</v>
      </c>
      <c r="M12" s="317"/>
      <c r="N12" s="317"/>
      <c r="O12" s="317"/>
      <c r="P12" s="317"/>
      <c r="Q12" s="317"/>
      <c r="R12" s="317"/>
      <c r="S12" s="317"/>
      <c r="T12" s="317"/>
      <c r="U12" s="317"/>
    </row>
    <row r="13" spans="2:24" x14ac:dyDescent="0.2">
      <c r="C13" s="15" t="s">
        <v>55</v>
      </c>
      <c r="D13" s="54"/>
      <c r="E13" s="54"/>
      <c r="F13" s="54"/>
      <c r="G13" s="54"/>
      <c r="H13" s="54"/>
      <c r="I13" s="54"/>
      <c r="J13" s="54"/>
      <c r="K13" s="54"/>
      <c r="L13" s="318" t="s">
        <v>11</v>
      </c>
      <c r="M13" s="318"/>
      <c r="N13" s="318"/>
      <c r="O13" s="318"/>
      <c r="P13" s="318"/>
      <c r="Q13" s="318"/>
      <c r="R13" s="318"/>
      <c r="S13" s="318"/>
      <c r="T13" s="318"/>
      <c r="U13" s="318"/>
      <c r="V13" s="318"/>
      <c r="W13" s="318"/>
      <c r="X13" s="57"/>
    </row>
    <row r="14" spans="2:24" x14ac:dyDescent="0.2">
      <c r="C14" s="15" t="s">
        <v>56</v>
      </c>
      <c r="D14" s="54"/>
      <c r="E14" s="54"/>
      <c r="F14" s="54"/>
      <c r="G14" s="54"/>
      <c r="H14" s="54"/>
      <c r="I14" s="54"/>
      <c r="J14" s="54"/>
      <c r="K14" s="54"/>
      <c r="L14" s="317" t="s">
        <v>10</v>
      </c>
      <c r="M14" s="317"/>
      <c r="N14" s="317"/>
      <c r="O14" s="317"/>
      <c r="P14" s="317"/>
      <c r="Q14" s="317"/>
      <c r="R14" s="317"/>
      <c r="S14" s="317"/>
      <c r="T14" s="317"/>
      <c r="U14" s="317"/>
    </row>
    <row r="15" spans="2:24" ht="20.100000000000001" customHeight="1" x14ac:dyDescent="0.2">
      <c r="C15" s="126" t="s">
        <v>120</v>
      </c>
      <c r="L15" s="15" t="s">
        <v>120</v>
      </c>
    </row>
    <row r="16" spans="2:24" ht="13.5" thickBot="1" x14ac:dyDescent="0.25">
      <c r="C16" s="15"/>
    </row>
    <row r="17" spans="1:21" s="3" customFormat="1" ht="24.95" customHeight="1" x14ac:dyDescent="0.25">
      <c r="A17" s="33"/>
      <c r="B17" s="34"/>
      <c r="C17" s="134" t="s">
        <v>109</v>
      </c>
      <c r="D17" s="34"/>
      <c r="E17" s="34"/>
      <c r="F17" s="34"/>
      <c r="G17" s="34"/>
      <c r="H17" s="34"/>
      <c r="I17" s="53"/>
      <c r="J17" s="34"/>
      <c r="K17" s="34"/>
      <c r="L17" s="34"/>
      <c r="M17" s="34"/>
      <c r="N17" s="34"/>
      <c r="O17" s="34"/>
      <c r="P17" s="34"/>
      <c r="Q17" s="34"/>
      <c r="R17" s="34"/>
      <c r="S17" s="34"/>
      <c r="T17" s="34"/>
      <c r="U17" s="35"/>
    </row>
    <row r="18" spans="1:21" ht="14.25" x14ac:dyDescent="0.2">
      <c r="A18" s="36"/>
      <c r="B18" s="197"/>
      <c r="C18" s="198" t="s">
        <v>0</v>
      </c>
      <c r="D18" s="13"/>
      <c r="E18" s="319" t="s">
        <v>37</v>
      </c>
      <c r="F18" s="320"/>
      <c r="G18" s="320"/>
      <c r="H18" s="320"/>
      <c r="I18" s="321"/>
      <c r="J18" s="46" t="s">
        <v>49</v>
      </c>
      <c r="K18" s="2"/>
      <c r="L18" s="37"/>
      <c r="M18" s="37"/>
      <c r="N18" s="37"/>
      <c r="O18" s="37"/>
      <c r="P18" s="37"/>
      <c r="Q18" s="37"/>
      <c r="R18" s="37"/>
      <c r="S18" s="37"/>
      <c r="T18" s="37"/>
      <c r="U18" s="38"/>
    </row>
    <row r="19" spans="1:21" x14ac:dyDescent="0.2">
      <c r="A19" s="36"/>
      <c r="B19" s="197"/>
      <c r="C19" s="26" t="s">
        <v>12</v>
      </c>
      <c r="D19" s="31">
        <v>1</v>
      </c>
      <c r="E19" s="32">
        <v>1</v>
      </c>
      <c r="F19" s="32">
        <v>2</v>
      </c>
      <c r="G19" s="32">
        <v>3</v>
      </c>
      <c r="H19" s="190">
        <v>4</v>
      </c>
      <c r="I19" s="12"/>
      <c r="J19" s="46" t="s">
        <v>50</v>
      </c>
      <c r="K19" s="2"/>
      <c r="L19" s="303" t="s">
        <v>45</v>
      </c>
      <c r="M19" s="304"/>
      <c r="N19" s="304"/>
      <c r="O19" s="304"/>
      <c r="P19" s="304"/>
      <c r="Q19" s="304"/>
      <c r="R19" s="304"/>
      <c r="S19" s="304"/>
      <c r="T19" s="304"/>
      <c r="U19" s="305"/>
    </row>
    <row r="20" spans="1:21" x14ac:dyDescent="0.2">
      <c r="A20" s="36"/>
      <c r="B20" s="197"/>
      <c r="C20" s="30" t="s">
        <v>13</v>
      </c>
      <c r="D20" s="44">
        <v>2012</v>
      </c>
      <c r="E20" s="45">
        <v>2024</v>
      </c>
      <c r="F20" s="188">
        <f>E20+1</f>
        <v>2025</v>
      </c>
      <c r="G20" s="189">
        <f>F20+1</f>
        <v>2026</v>
      </c>
      <c r="H20" s="191">
        <f>G20+1</f>
        <v>2027</v>
      </c>
      <c r="I20" s="12"/>
      <c r="J20" s="47" t="s">
        <v>51</v>
      </c>
      <c r="K20" s="2"/>
      <c r="L20" s="303"/>
      <c r="M20" s="304"/>
      <c r="N20" s="304"/>
      <c r="O20" s="304"/>
      <c r="P20" s="304"/>
      <c r="Q20" s="304"/>
      <c r="R20" s="304"/>
      <c r="S20" s="304"/>
      <c r="T20" s="304"/>
      <c r="U20" s="305"/>
    </row>
    <row r="21" spans="1:21" s="1" customFormat="1" x14ac:dyDescent="0.2">
      <c r="A21" s="41"/>
      <c r="B21" s="21"/>
      <c r="C21" s="199" t="s">
        <v>35</v>
      </c>
      <c r="D21" s="14"/>
      <c r="E21" s="211">
        <f>1952.38*2</f>
        <v>3904.76</v>
      </c>
      <c r="F21" s="212">
        <f>2040.24*2</f>
        <v>4080.48</v>
      </c>
      <c r="G21" s="212">
        <f>2132.05*2</f>
        <v>4264.1000000000004</v>
      </c>
      <c r="H21" s="213">
        <f>2435.73*2</f>
        <v>4871.46</v>
      </c>
      <c r="I21" s="222"/>
      <c r="J21" s="131" t="s">
        <v>38</v>
      </c>
      <c r="K21" s="21"/>
      <c r="L21" s="306" t="s">
        <v>58</v>
      </c>
      <c r="M21" s="307"/>
      <c r="N21" s="307"/>
      <c r="O21" s="307"/>
      <c r="P21" s="307"/>
      <c r="Q21" s="307"/>
      <c r="R21" s="307"/>
      <c r="S21" s="307"/>
      <c r="T21" s="307"/>
      <c r="U21" s="308"/>
    </row>
    <row r="22" spans="1:21" ht="15" thickBot="1" x14ac:dyDescent="0.25">
      <c r="A22" s="36"/>
      <c r="B22" s="200"/>
      <c r="C22" s="201" t="s">
        <v>36</v>
      </c>
      <c r="D22" s="13"/>
      <c r="E22" s="211">
        <f>2165.51*2</f>
        <v>4331.0200000000004</v>
      </c>
      <c r="F22" s="212">
        <f>2262.96*2</f>
        <v>4525.92</v>
      </c>
      <c r="G22" s="212">
        <f>2364.79*2</f>
        <v>4729.58</v>
      </c>
      <c r="H22" s="213">
        <f>H21</f>
        <v>4871.46</v>
      </c>
      <c r="I22" s="12"/>
      <c r="J22" s="131" t="s">
        <v>39</v>
      </c>
      <c r="K22" s="20"/>
      <c r="L22" s="306"/>
      <c r="M22" s="307"/>
      <c r="N22" s="307"/>
      <c r="O22" s="307"/>
      <c r="P22" s="307"/>
      <c r="Q22" s="307"/>
      <c r="R22" s="307"/>
      <c r="S22" s="307"/>
      <c r="T22" s="307"/>
      <c r="U22" s="308"/>
    </row>
    <row r="23" spans="1:21" ht="27" x14ac:dyDescent="0.2">
      <c r="A23" s="36"/>
      <c r="B23" s="202"/>
      <c r="C23" s="219" t="s">
        <v>133</v>
      </c>
      <c r="D23" s="13"/>
      <c r="E23" s="214">
        <v>5369.8766666666661</v>
      </c>
      <c r="F23" s="144">
        <v>5611.5211166666668</v>
      </c>
      <c r="G23" s="144">
        <v>5864.0395669166674</v>
      </c>
      <c r="H23" s="215">
        <v>7156.642422595417</v>
      </c>
      <c r="I23" s="12"/>
      <c r="J23" s="43" t="s">
        <v>47</v>
      </c>
      <c r="K23" s="9"/>
      <c r="L23" s="309" t="s">
        <v>132</v>
      </c>
      <c r="M23" s="310"/>
      <c r="N23" s="310"/>
      <c r="O23" s="310"/>
      <c r="P23" s="310"/>
      <c r="Q23" s="310"/>
      <c r="R23" s="310"/>
      <c r="S23" s="310"/>
      <c r="T23" s="310"/>
      <c r="U23" s="143"/>
    </row>
    <row r="24" spans="1:21" s="4" customFormat="1" ht="27.75" thickBot="1" x14ac:dyDescent="0.25">
      <c r="A24" s="42"/>
      <c r="B24" s="203"/>
      <c r="C24" s="204" t="s">
        <v>126</v>
      </c>
      <c r="D24" s="22"/>
      <c r="E24" s="214">
        <v>6362.6716666666662</v>
      </c>
      <c r="F24" s="144">
        <v>6648.9918916666657</v>
      </c>
      <c r="G24" s="144">
        <v>6948.1965267916667</v>
      </c>
      <c r="H24" s="215">
        <v>7156.642422595417</v>
      </c>
      <c r="I24" s="223"/>
      <c r="J24" s="43" t="s">
        <v>42</v>
      </c>
      <c r="K24" s="6"/>
      <c r="L24" s="309"/>
      <c r="M24" s="310"/>
      <c r="N24" s="310"/>
      <c r="O24" s="310"/>
      <c r="P24" s="310"/>
      <c r="Q24" s="310"/>
      <c r="R24" s="310"/>
      <c r="S24" s="310"/>
      <c r="T24" s="310"/>
      <c r="U24" s="143"/>
    </row>
    <row r="25" spans="1:21" s="4" customFormat="1" ht="14.25" x14ac:dyDescent="0.2">
      <c r="A25" s="42"/>
      <c r="B25" s="205"/>
      <c r="C25" s="220" t="s">
        <v>134</v>
      </c>
      <c r="D25" s="22"/>
      <c r="E25" s="214">
        <v>7125.1416666666664</v>
      </c>
      <c r="F25" s="144">
        <v>7445.7730416666664</v>
      </c>
      <c r="G25" s="144">
        <v>7780.8328285416655</v>
      </c>
      <c r="H25" s="215">
        <v>8014.2578133979159</v>
      </c>
      <c r="I25" s="223"/>
      <c r="J25" s="43" t="s">
        <v>48</v>
      </c>
      <c r="K25" s="11"/>
      <c r="L25" s="311" t="s">
        <v>135</v>
      </c>
      <c r="M25" s="312"/>
      <c r="N25" s="312"/>
      <c r="O25" s="312"/>
      <c r="P25" s="312"/>
      <c r="Q25" s="312"/>
      <c r="R25" s="312"/>
      <c r="S25" s="312"/>
      <c r="T25" s="312"/>
      <c r="U25" s="313"/>
    </row>
    <row r="26" spans="1:21" ht="14.25" customHeight="1" x14ac:dyDescent="0.2">
      <c r="A26" s="36"/>
      <c r="B26" s="16"/>
      <c r="C26" s="207" t="s">
        <v>127</v>
      </c>
      <c r="D26" s="12"/>
      <c r="E26" s="214">
        <v>7871.16</v>
      </c>
      <c r="F26" s="144">
        <v>8225.3621999999996</v>
      </c>
      <c r="G26" s="144">
        <v>8595.5034990000004</v>
      </c>
      <c r="H26" s="215">
        <v>8853.3686039699987</v>
      </c>
      <c r="I26" s="12"/>
      <c r="J26" s="43" t="s">
        <v>41</v>
      </c>
      <c r="K26" s="16"/>
      <c r="L26" s="311"/>
      <c r="M26" s="312"/>
      <c r="N26" s="312"/>
      <c r="O26" s="312"/>
      <c r="P26" s="312"/>
      <c r="Q26" s="312"/>
      <c r="R26" s="312"/>
      <c r="S26" s="312"/>
      <c r="T26" s="312"/>
      <c r="U26" s="313"/>
    </row>
    <row r="27" spans="1:21" ht="15" thickBot="1" x14ac:dyDescent="0.25">
      <c r="A27" s="36"/>
      <c r="B27" s="208"/>
      <c r="C27" s="209" t="s">
        <v>128</v>
      </c>
      <c r="D27" s="12"/>
      <c r="E27" s="214">
        <v>8272.2866666666669</v>
      </c>
      <c r="F27" s="144">
        <v>8644.5395666666664</v>
      </c>
      <c r="G27" s="144">
        <v>9033.5438471666657</v>
      </c>
      <c r="H27" s="215">
        <v>9304.5501625816669</v>
      </c>
      <c r="I27" s="12"/>
      <c r="J27" s="43" t="s">
        <v>131</v>
      </c>
      <c r="K27" s="208"/>
      <c r="L27" s="314" t="s">
        <v>136</v>
      </c>
      <c r="M27" s="315"/>
      <c r="N27" s="315"/>
      <c r="O27" s="315"/>
      <c r="P27" s="315"/>
      <c r="Q27" s="315"/>
      <c r="R27" s="315"/>
      <c r="S27" s="315"/>
      <c r="T27" s="315"/>
      <c r="U27" s="316"/>
    </row>
    <row r="28" spans="1:21" ht="27.95" customHeight="1" x14ac:dyDescent="0.2">
      <c r="A28" s="36"/>
      <c r="B28" s="210"/>
      <c r="C28" s="206" t="s">
        <v>129</v>
      </c>
      <c r="D28" s="12"/>
      <c r="E28" s="300" t="s">
        <v>46</v>
      </c>
      <c r="F28" s="301"/>
      <c r="G28" s="301"/>
      <c r="H28" s="302"/>
      <c r="I28" s="12"/>
      <c r="J28" s="48" t="s">
        <v>43</v>
      </c>
      <c r="K28" s="5"/>
      <c r="L28" s="314"/>
      <c r="M28" s="315"/>
      <c r="N28" s="315"/>
      <c r="O28" s="315"/>
      <c r="P28" s="315"/>
      <c r="Q28" s="315"/>
      <c r="R28" s="315"/>
      <c r="S28" s="315"/>
      <c r="T28" s="315"/>
      <c r="U28" s="316"/>
    </row>
    <row r="29" spans="1:21" ht="27.95" customHeight="1" x14ac:dyDescent="0.2">
      <c r="A29" s="36"/>
      <c r="B29" s="230"/>
      <c r="C29" s="231" t="s">
        <v>130</v>
      </c>
      <c r="D29" s="232"/>
      <c r="E29" s="300" t="s">
        <v>46</v>
      </c>
      <c r="F29" s="301"/>
      <c r="G29" s="301"/>
      <c r="H29" s="302"/>
      <c r="I29" s="232"/>
      <c r="J29" s="233" t="s">
        <v>40</v>
      </c>
      <c r="K29" s="230"/>
      <c r="L29" s="216"/>
      <c r="M29" s="217"/>
      <c r="N29" s="217"/>
      <c r="O29" s="217"/>
      <c r="P29" s="217"/>
      <c r="Q29" s="217"/>
      <c r="R29" s="217"/>
      <c r="S29" s="217"/>
      <c r="T29" s="217"/>
      <c r="U29" s="218"/>
    </row>
    <row r="30" spans="1:21" ht="13.5" thickBot="1" x14ac:dyDescent="0.25">
      <c r="A30" s="40"/>
      <c r="B30" s="224"/>
      <c r="C30" s="225"/>
      <c r="D30" s="224"/>
      <c r="E30" s="224"/>
      <c r="F30" s="224"/>
      <c r="G30" s="224"/>
      <c r="H30" s="224"/>
      <c r="I30" s="224"/>
      <c r="J30" s="39"/>
      <c r="K30" s="39"/>
      <c r="L30" s="226"/>
      <c r="M30" s="227"/>
      <c r="N30" s="227"/>
      <c r="O30" s="227"/>
      <c r="P30" s="227"/>
      <c r="Q30" s="228"/>
      <c r="R30" s="228"/>
      <c r="S30" s="228"/>
      <c r="T30" s="228"/>
      <c r="U30" s="229"/>
    </row>
    <row r="31" spans="1:21" x14ac:dyDescent="0.2">
      <c r="A31" s="221"/>
      <c r="B31" s="12"/>
      <c r="C31" s="3"/>
      <c r="D31" s="12"/>
      <c r="E31" s="12"/>
      <c r="F31" s="10"/>
      <c r="G31" s="10"/>
      <c r="H31" s="10"/>
      <c r="I31" s="10"/>
      <c r="L31" s="19"/>
      <c r="M31" s="17"/>
      <c r="N31" s="17"/>
      <c r="O31" s="17"/>
      <c r="P31" s="17"/>
      <c r="Q31" s="18"/>
      <c r="R31" s="18"/>
      <c r="S31" s="18"/>
      <c r="T31" s="18"/>
    </row>
    <row r="32" spans="1:21" x14ac:dyDescent="0.2">
      <c r="B32" s="10"/>
      <c r="D32" s="10"/>
      <c r="E32" s="10"/>
      <c r="F32" s="10"/>
      <c r="G32" s="10"/>
      <c r="H32" s="10"/>
      <c r="I32" s="10"/>
    </row>
    <row r="33" spans="2:9" x14ac:dyDescent="0.2">
      <c r="B33" s="10"/>
      <c r="D33" s="10"/>
      <c r="E33" s="10"/>
      <c r="F33" s="10"/>
      <c r="G33" s="10"/>
      <c r="H33" s="10"/>
      <c r="I33" s="10"/>
    </row>
    <row r="34" spans="2:9" x14ac:dyDescent="0.2">
      <c r="D34" s="10"/>
      <c r="E34" s="10"/>
      <c r="F34" s="10"/>
      <c r="G34" s="10"/>
      <c r="H34" s="10"/>
      <c r="I34" s="10"/>
    </row>
    <row r="35" spans="2:9" x14ac:dyDescent="0.2">
      <c r="D35" s="10"/>
      <c r="E35" s="10"/>
      <c r="F35" s="10"/>
      <c r="G35" s="10"/>
      <c r="H35" s="10"/>
      <c r="I35" s="10"/>
    </row>
    <row r="36" spans="2:9" x14ac:dyDescent="0.2">
      <c r="C36" t="s">
        <v>9</v>
      </c>
    </row>
  </sheetData>
  <sheetProtection password="CCA0" sheet="1" objects="1" scenarios="1"/>
  <mergeCells count="21">
    <mergeCell ref="L8:U8"/>
    <mergeCell ref="L9:U9"/>
    <mergeCell ref="L10:U10"/>
    <mergeCell ref="C1:J1"/>
    <mergeCell ref="C2:J3"/>
    <mergeCell ref="L1:U1"/>
    <mergeCell ref="L2:U3"/>
    <mergeCell ref="C8:J8"/>
    <mergeCell ref="L12:U12"/>
    <mergeCell ref="L14:U14"/>
    <mergeCell ref="L13:W13"/>
    <mergeCell ref="E18:I18"/>
    <mergeCell ref="C9:J9"/>
    <mergeCell ref="C10:J10"/>
    <mergeCell ref="E28:H28"/>
    <mergeCell ref="E29:H29"/>
    <mergeCell ref="L19:U20"/>
    <mergeCell ref="L21:U22"/>
    <mergeCell ref="L23:T24"/>
    <mergeCell ref="L25:U26"/>
    <mergeCell ref="L27:U28"/>
  </mergeCells>
  <phoneticPr fontId="19" type="noConversion"/>
  <pageMargins left="0.19685039370078741" right="0.19685039370078741" top="0.59055118110236227" bottom="0.19685039370078741" header="0.31496062992125984" footer="0.31496062992125984"/>
  <pageSetup paperSize="9" scale="56" orientation="landscape" r:id="rId1"/>
  <headerFooter alignWithMargins="0">
    <oddHeader>&amp;R&amp;G</oddHeader>
    <oddFooter>&amp;L&amp;8Ersteller: BOKU Forschungsservice 01/11&amp;RVersion 1.7</oddFooter>
  </headerFooter>
  <colBreaks count="1" manualBreakCount="1">
    <brk id="9"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37"/>
  <sheetViews>
    <sheetView showGridLines="0" topLeftCell="A7" zoomScaleNormal="100" workbookViewId="0">
      <selection activeCell="G22" sqref="G22"/>
    </sheetView>
  </sheetViews>
  <sheetFormatPr baseColWidth="10" defaultRowHeight="12.75" x14ac:dyDescent="0.2"/>
  <cols>
    <col min="1" max="1" width="3.85546875" style="100" customWidth="1"/>
    <col min="2" max="2" width="2" style="100" customWidth="1"/>
    <col min="3" max="3" width="47.7109375" style="100" customWidth="1"/>
    <col min="4" max="4" width="20" style="100" customWidth="1"/>
    <col min="5" max="6" width="11.42578125" style="100"/>
    <col min="7" max="7" width="17.5703125" style="100" customWidth="1"/>
    <col min="8" max="256" width="11.42578125" style="100"/>
    <col min="257" max="257" width="3.85546875" style="100" customWidth="1"/>
    <col min="258" max="258" width="2" style="100" customWidth="1"/>
    <col min="259" max="259" width="47.7109375" style="100" customWidth="1"/>
    <col min="260" max="260" width="17.28515625" style="100" customWidth="1"/>
    <col min="261" max="262" width="11.42578125" style="100"/>
    <col min="263" max="263" width="17.5703125" style="100" customWidth="1"/>
    <col min="264" max="512" width="11.42578125" style="100"/>
    <col min="513" max="513" width="3.85546875" style="100" customWidth="1"/>
    <col min="514" max="514" width="2" style="100" customWidth="1"/>
    <col min="515" max="515" width="47.7109375" style="100" customWidth="1"/>
    <col min="516" max="516" width="17.28515625" style="100" customWidth="1"/>
    <col min="517" max="518" width="11.42578125" style="100"/>
    <col min="519" max="519" width="17.5703125" style="100" customWidth="1"/>
    <col min="520" max="768" width="11.42578125" style="100"/>
    <col min="769" max="769" width="3.85546875" style="100" customWidth="1"/>
    <col min="770" max="770" width="2" style="100" customWidth="1"/>
    <col min="771" max="771" width="47.7109375" style="100" customWidth="1"/>
    <col min="772" max="772" width="17.28515625" style="100" customWidth="1"/>
    <col min="773" max="774" width="11.42578125" style="100"/>
    <col min="775" max="775" width="17.5703125" style="100" customWidth="1"/>
    <col min="776" max="1024" width="11.42578125" style="100"/>
    <col min="1025" max="1025" width="3.85546875" style="100" customWidth="1"/>
    <col min="1026" max="1026" width="2" style="100" customWidth="1"/>
    <col min="1027" max="1027" width="47.7109375" style="100" customWidth="1"/>
    <col min="1028" max="1028" width="17.28515625" style="100" customWidth="1"/>
    <col min="1029" max="1030" width="11.42578125" style="100"/>
    <col min="1031" max="1031" width="17.5703125" style="100" customWidth="1"/>
    <col min="1032" max="1280" width="11.42578125" style="100"/>
    <col min="1281" max="1281" width="3.85546875" style="100" customWidth="1"/>
    <col min="1282" max="1282" width="2" style="100" customWidth="1"/>
    <col min="1283" max="1283" width="47.7109375" style="100" customWidth="1"/>
    <col min="1284" max="1284" width="17.28515625" style="100" customWidth="1"/>
    <col min="1285" max="1286" width="11.42578125" style="100"/>
    <col min="1287" max="1287" width="17.5703125" style="100" customWidth="1"/>
    <col min="1288" max="1536" width="11.42578125" style="100"/>
    <col min="1537" max="1537" width="3.85546875" style="100" customWidth="1"/>
    <col min="1538" max="1538" width="2" style="100" customWidth="1"/>
    <col min="1539" max="1539" width="47.7109375" style="100" customWidth="1"/>
    <col min="1540" max="1540" width="17.28515625" style="100" customWidth="1"/>
    <col min="1541" max="1542" width="11.42578125" style="100"/>
    <col min="1543" max="1543" width="17.5703125" style="100" customWidth="1"/>
    <col min="1544" max="1792" width="11.42578125" style="100"/>
    <col min="1793" max="1793" width="3.85546875" style="100" customWidth="1"/>
    <col min="1794" max="1794" width="2" style="100" customWidth="1"/>
    <col min="1795" max="1795" width="47.7109375" style="100" customWidth="1"/>
    <col min="1796" max="1796" width="17.28515625" style="100" customWidth="1"/>
    <col min="1797" max="1798" width="11.42578125" style="100"/>
    <col min="1799" max="1799" width="17.5703125" style="100" customWidth="1"/>
    <col min="1800" max="2048" width="11.42578125" style="100"/>
    <col min="2049" max="2049" width="3.85546875" style="100" customWidth="1"/>
    <col min="2050" max="2050" width="2" style="100" customWidth="1"/>
    <col min="2051" max="2051" width="47.7109375" style="100" customWidth="1"/>
    <col min="2052" max="2052" width="17.28515625" style="100" customWidth="1"/>
    <col min="2053" max="2054" width="11.42578125" style="100"/>
    <col min="2055" max="2055" width="17.5703125" style="100" customWidth="1"/>
    <col min="2056" max="2304" width="11.42578125" style="100"/>
    <col min="2305" max="2305" width="3.85546875" style="100" customWidth="1"/>
    <col min="2306" max="2306" width="2" style="100" customWidth="1"/>
    <col min="2307" max="2307" width="47.7109375" style="100" customWidth="1"/>
    <col min="2308" max="2308" width="17.28515625" style="100" customWidth="1"/>
    <col min="2309" max="2310" width="11.42578125" style="100"/>
    <col min="2311" max="2311" width="17.5703125" style="100" customWidth="1"/>
    <col min="2312" max="2560" width="11.42578125" style="100"/>
    <col min="2561" max="2561" width="3.85546875" style="100" customWidth="1"/>
    <col min="2562" max="2562" width="2" style="100" customWidth="1"/>
    <col min="2563" max="2563" width="47.7109375" style="100" customWidth="1"/>
    <col min="2564" max="2564" width="17.28515625" style="100" customWidth="1"/>
    <col min="2565" max="2566" width="11.42578125" style="100"/>
    <col min="2567" max="2567" width="17.5703125" style="100" customWidth="1"/>
    <col min="2568" max="2816" width="11.42578125" style="100"/>
    <col min="2817" max="2817" width="3.85546875" style="100" customWidth="1"/>
    <col min="2818" max="2818" width="2" style="100" customWidth="1"/>
    <col min="2819" max="2819" width="47.7109375" style="100" customWidth="1"/>
    <col min="2820" max="2820" width="17.28515625" style="100" customWidth="1"/>
    <col min="2821" max="2822" width="11.42578125" style="100"/>
    <col min="2823" max="2823" width="17.5703125" style="100" customWidth="1"/>
    <col min="2824" max="3072" width="11.42578125" style="100"/>
    <col min="3073" max="3073" width="3.85546875" style="100" customWidth="1"/>
    <col min="3074" max="3074" width="2" style="100" customWidth="1"/>
    <col min="3075" max="3075" width="47.7109375" style="100" customWidth="1"/>
    <col min="3076" max="3076" width="17.28515625" style="100" customWidth="1"/>
    <col min="3077" max="3078" width="11.42578125" style="100"/>
    <col min="3079" max="3079" width="17.5703125" style="100" customWidth="1"/>
    <col min="3080" max="3328" width="11.42578125" style="100"/>
    <col min="3329" max="3329" width="3.85546875" style="100" customWidth="1"/>
    <col min="3330" max="3330" width="2" style="100" customWidth="1"/>
    <col min="3331" max="3331" width="47.7109375" style="100" customWidth="1"/>
    <col min="3332" max="3332" width="17.28515625" style="100" customWidth="1"/>
    <col min="3333" max="3334" width="11.42578125" style="100"/>
    <col min="3335" max="3335" width="17.5703125" style="100" customWidth="1"/>
    <col min="3336" max="3584" width="11.42578125" style="100"/>
    <col min="3585" max="3585" width="3.85546875" style="100" customWidth="1"/>
    <col min="3586" max="3586" width="2" style="100" customWidth="1"/>
    <col min="3587" max="3587" width="47.7109375" style="100" customWidth="1"/>
    <col min="3588" max="3588" width="17.28515625" style="100" customWidth="1"/>
    <col min="3589" max="3590" width="11.42578125" style="100"/>
    <col min="3591" max="3591" width="17.5703125" style="100" customWidth="1"/>
    <col min="3592" max="3840" width="11.42578125" style="100"/>
    <col min="3841" max="3841" width="3.85546875" style="100" customWidth="1"/>
    <col min="3842" max="3842" width="2" style="100" customWidth="1"/>
    <col min="3843" max="3843" width="47.7109375" style="100" customWidth="1"/>
    <col min="3844" max="3844" width="17.28515625" style="100" customWidth="1"/>
    <col min="3845" max="3846" width="11.42578125" style="100"/>
    <col min="3847" max="3847" width="17.5703125" style="100" customWidth="1"/>
    <col min="3848" max="4096" width="11.42578125" style="100"/>
    <col min="4097" max="4097" width="3.85546875" style="100" customWidth="1"/>
    <col min="4098" max="4098" width="2" style="100" customWidth="1"/>
    <col min="4099" max="4099" width="47.7109375" style="100" customWidth="1"/>
    <col min="4100" max="4100" width="17.28515625" style="100" customWidth="1"/>
    <col min="4101" max="4102" width="11.42578125" style="100"/>
    <col min="4103" max="4103" width="17.5703125" style="100" customWidth="1"/>
    <col min="4104" max="4352" width="11.42578125" style="100"/>
    <col min="4353" max="4353" width="3.85546875" style="100" customWidth="1"/>
    <col min="4354" max="4354" width="2" style="100" customWidth="1"/>
    <col min="4355" max="4355" width="47.7109375" style="100" customWidth="1"/>
    <col min="4356" max="4356" width="17.28515625" style="100" customWidth="1"/>
    <col min="4357" max="4358" width="11.42578125" style="100"/>
    <col min="4359" max="4359" width="17.5703125" style="100" customWidth="1"/>
    <col min="4360" max="4608" width="11.42578125" style="100"/>
    <col min="4609" max="4609" width="3.85546875" style="100" customWidth="1"/>
    <col min="4610" max="4610" width="2" style="100" customWidth="1"/>
    <col min="4611" max="4611" width="47.7109375" style="100" customWidth="1"/>
    <col min="4612" max="4612" width="17.28515625" style="100" customWidth="1"/>
    <col min="4613" max="4614" width="11.42578125" style="100"/>
    <col min="4615" max="4615" width="17.5703125" style="100" customWidth="1"/>
    <col min="4616" max="4864" width="11.42578125" style="100"/>
    <col min="4865" max="4865" width="3.85546875" style="100" customWidth="1"/>
    <col min="4866" max="4866" width="2" style="100" customWidth="1"/>
    <col min="4867" max="4867" width="47.7109375" style="100" customWidth="1"/>
    <col min="4868" max="4868" width="17.28515625" style="100" customWidth="1"/>
    <col min="4869" max="4870" width="11.42578125" style="100"/>
    <col min="4871" max="4871" width="17.5703125" style="100" customWidth="1"/>
    <col min="4872" max="5120" width="11.42578125" style="100"/>
    <col min="5121" max="5121" width="3.85546875" style="100" customWidth="1"/>
    <col min="5122" max="5122" width="2" style="100" customWidth="1"/>
    <col min="5123" max="5123" width="47.7109375" style="100" customWidth="1"/>
    <col min="5124" max="5124" width="17.28515625" style="100" customWidth="1"/>
    <col min="5125" max="5126" width="11.42578125" style="100"/>
    <col min="5127" max="5127" width="17.5703125" style="100" customWidth="1"/>
    <col min="5128" max="5376" width="11.42578125" style="100"/>
    <col min="5377" max="5377" width="3.85546875" style="100" customWidth="1"/>
    <col min="5378" max="5378" width="2" style="100" customWidth="1"/>
    <col min="5379" max="5379" width="47.7109375" style="100" customWidth="1"/>
    <col min="5380" max="5380" width="17.28515625" style="100" customWidth="1"/>
    <col min="5381" max="5382" width="11.42578125" style="100"/>
    <col min="5383" max="5383" width="17.5703125" style="100" customWidth="1"/>
    <col min="5384" max="5632" width="11.42578125" style="100"/>
    <col min="5633" max="5633" width="3.85546875" style="100" customWidth="1"/>
    <col min="5634" max="5634" width="2" style="100" customWidth="1"/>
    <col min="5635" max="5635" width="47.7109375" style="100" customWidth="1"/>
    <col min="5636" max="5636" width="17.28515625" style="100" customWidth="1"/>
    <col min="5637" max="5638" width="11.42578125" style="100"/>
    <col min="5639" max="5639" width="17.5703125" style="100" customWidth="1"/>
    <col min="5640" max="5888" width="11.42578125" style="100"/>
    <col min="5889" max="5889" width="3.85546875" style="100" customWidth="1"/>
    <col min="5890" max="5890" width="2" style="100" customWidth="1"/>
    <col min="5891" max="5891" width="47.7109375" style="100" customWidth="1"/>
    <col min="5892" max="5892" width="17.28515625" style="100" customWidth="1"/>
    <col min="5893" max="5894" width="11.42578125" style="100"/>
    <col min="5895" max="5895" width="17.5703125" style="100" customWidth="1"/>
    <col min="5896" max="6144" width="11.42578125" style="100"/>
    <col min="6145" max="6145" width="3.85546875" style="100" customWidth="1"/>
    <col min="6146" max="6146" width="2" style="100" customWidth="1"/>
    <col min="6147" max="6147" width="47.7109375" style="100" customWidth="1"/>
    <col min="6148" max="6148" width="17.28515625" style="100" customWidth="1"/>
    <col min="6149" max="6150" width="11.42578125" style="100"/>
    <col min="6151" max="6151" width="17.5703125" style="100" customWidth="1"/>
    <col min="6152" max="6400" width="11.42578125" style="100"/>
    <col min="6401" max="6401" width="3.85546875" style="100" customWidth="1"/>
    <col min="6402" max="6402" width="2" style="100" customWidth="1"/>
    <col min="6403" max="6403" width="47.7109375" style="100" customWidth="1"/>
    <col min="6404" max="6404" width="17.28515625" style="100" customWidth="1"/>
    <col min="6405" max="6406" width="11.42578125" style="100"/>
    <col min="6407" max="6407" width="17.5703125" style="100" customWidth="1"/>
    <col min="6408" max="6656" width="11.42578125" style="100"/>
    <col min="6657" max="6657" width="3.85546875" style="100" customWidth="1"/>
    <col min="6658" max="6658" width="2" style="100" customWidth="1"/>
    <col min="6659" max="6659" width="47.7109375" style="100" customWidth="1"/>
    <col min="6660" max="6660" width="17.28515625" style="100" customWidth="1"/>
    <col min="6661" max="6662" width="11.42578125" style="100"/>
    <col min="6663" max="6663" width="17.5703125" style="100" customWidth="1"/>
    <col min="6664" max="6912" width="11.42578125" style="100"/>
    <col min="6913" max="6913" width="3.85546875" style="100" customWidth="1"/>
    <col min="6914" max="6914" width="2" style="100" customWidth="1"/>
    <col min="6915" max="6915" width="47.7109375" style="100" customWidth="1"/>
    <col min="6916" max="6916" width="17.28515625" style="100" customWidth="1"/>
    <col min="6917" max="6918" width="11.42578125" style="100"/>
    <col min="6919" max="6919" width="17.5703125" style="100" customWidth="1"/>
    <col min="6920" max="7168" width="11.42578125" style="100"/>
    <col min="7169" max="7169" width="3.85546875" style="100" customWidth="1"/>
    <col min="7170" max="7170" width="2" style="100" customWidth="1"/>
    <col min="7171" max="7171" width="47.7109375" style="100" customWidth="1"/>
    <col min="7172" max="7172" width="17.28515625" style="100" customWidth="1"/>
    <col min="7173" max="7174" width="11.42578125" style="100"/>
    <col min="7175" max="7175" width="17.5703125" style="100" customWidth="1"/>
    <col min="7176" max="7424" width="11.42578125" style="100"/>
    <col min="7425" max="7425" width="3.85546875" style="100" customWidth="1"/>
    <col min="7426" max="7426" width="2" style="100" customWidth="1"/>
    <col min="7427" max="7427" width="47.7109375" style="100" customWidth="1"/>
    <col min="7428" max="7428" width="17.28515625" style="100" customWidth="1"/>
    <col min="7429" max="7430" width="11.42578125" style="100"/>
    <col min="7431" max="7431" width="17.5703125" style="100" customWidth="1"/>
    <col min="7432" max="7680" width="11.42578125" style="100"/>
    <col min="7681" max="7681" width="3.85546875" style="100" customWidth="1"/>
    <col min="7682" max="7682" width="2" style="100" customWidth="1"/>
    <col min="7683" max="7683" width="47.7109375" style="100" customWidth="1"/>
    <col min="7684" max="7684" width="17.28515625" style="100" customWidth="1"/>
    <col min="7685" max="7686" width="11.42578125" style="100"/>
    <col min="7687" max="7687" width="17.5703125" style="100" customWidth="1"/>
    <col min="7688" max="7936" width="11.42578125" style="100"/>
    <col min="7937" max="7937" width="3.85546875" style="100" customWidth="1"/>
    <col min="7938" max="7938" width="2" style="100" customWidth="1"/>
    <col min="7939" max="7939" width="47.7109375" style="100" customWidth="1"/>
    <col min="7940" max="7940" width="17.28515625" style="100" customWidth="1"/>
    <col min="7941" max="7942" width="11.42578125" style="100"/>
    <col min="7943" max="7943" width="17.5703125" style="100" customWidth="1"/>
    <col min="7944" max="8192" width="11.42578125" style="100"/>
    <col min="8193" max="8193" width="3.85546875" style="100" customWidth="1"/>
    <col min="8194" max="8194" width="2" style="100" customWidth="1"/>
    <col min="8195" max="8195" width="47.7109375" style="100" customWidth="1"/>
    <col min="8196" max="8196" width="17.28515625" style="100" customWidth="1"/>
    <col min="8197" max="8198" width="11.42578125" style="100"/>
    <col min="8199" max="8199" width="17.5703125" style="100" customWidth="1"/>
    <col min="8200" max="8448" width="11.42578125" style="100"/>
    <col min="8449" max="8449" width="3.85546875" style="100" customWidth="1"/>
    <col min="8450" max="8450" width="2" style="100" customWidth="1"/>
    <col min="8451" max="8451" width="47.7109375" style="100" customWidth="1"/>
    <col min="8452" max="8452" width="17.28515625" style="100" customWidth="1"/>
    <col min="8453" max="8454" width="11.42578125" style="100"/>
    <col min="8455" max="8455" width="17.5703125" style="100" customWidth="1"/>
    <col min="8456" max="8704" width="11.42578125" style="100"/>
    <col min="8705" max="8705" width="3.85546875" style="100" customWidth="1"/>
    <col min="8706" max="8706" width="2" style="100" customWidth="1"/>
    <col min="8707" max="8707" width="47.7109375" style="100" customWidth="1"/>
    <col min="8708" max="8708" width="17.28515625" style="100" customWidth="1"/>
    <col min="8709" max="8710" width="11.42578125" style="100"/>
    <col min="8711" max="8711" width="17.5703125" style="100" customWidth="1"/>
    <col min="8712" max="8960" width="11.42578125" style="100"/>
    <col min="8961" max="8961" width="3.85546875" style="100" customWidth="1"/>
    <col min="8962" max="8962" width="2" style="100" customWidth="1"/>
    <col min="8963" max="8963" width="47.7109375" style="100" customWidth="1"/>
    <col min="8964" max="8964" width="17.28515625" style="100" customWidth="1"/>
    <col min="8965" max="8966" width="11.42578125" style="100"/>
    <col min="8967" max="8967" width="17.5703125" style="100" customWidth="1"/>
    <col min="8968" max="9216" width="11.42578125" style="100"/>
    <col min="9217" max="9217" width="3.85546875" style="100" customWidth="1"/>
    <col min="9218" max="9218" width="2" style="100" customWidth="1"/>
    <col min="9219" max="9219" width="47.7109375" style="100" customWidth="1"/>
    <col min="9220" max="9220" width="17.28515625" style="100" customWidth="1"/>
    <col min="9221" max="9222" width="11.42578125" style="100"/>
    <col min="9223" max="9223" width="17.5703125" style="100" customWidth="1"/>
    <col min="9224" max="9472" width="11.42578125" style="100"/>
    <col min="9473" max="9473" width="3.85546875" style="100" customWidth="1"/>
    <col min="9474" max="9474" width="2" style="100" customWidth="1"/>
    <col min="9475" max="9475" width="47.7109375" style="100" customWidth="1"/>
    <col min="9476" max="9476" width="17.28515625" style="100" customWidth="1"/>
    <col min="9477" max="9478" width="11.42578125" style="100"/>
    <col min="9479" max="9479" width="17.5703125" style="100" customWidth="1"/>
    <col min="9480" max="9728" width="11.42578125" style="100"/>
    <col min="9729" max="9729" width="3.85546875" style="100" customWidth="1"/>
    <col min="9730" max="9730" width="2" style="100" customWidth="1"/>
    <col min="9731" max="9731" width="47.7109375" style="100" customWidth="1"/>
    <col min="9732" max="9732" width="17.28515625" style="100" customWidth="1"/>
    <col min="9733" max="9734" width="11.42578125" style="100"/>
    <col min="9735" max="9735" width="17.5703125" style="100" customWidth="1"/>
    <col min="9736" max="9984" width="11.42578125" style="100"/>
    <col min="9985" max="9985" width="3.85546875" style="100" customWidth="1"/>
    <col min="9986" max="9986" width="2" style="100" customWidth="1"/>
    <col min="9987" max="9987" width="47.7109375" style="100" customWidth="1"/>
    <col min="9988" max="9988" width="17.28515625" style="100" customWidth="1"/>
    <col min="9989" max="9990" width="11.42578125" style="100"/>
    <col min="9991" max="9991" width="17.5703125" style="100" customWidth="1"/>
    <col min="9992" max="10240" width="11.42578125" style="100"/>
    <col min="10241" max="10241" width="3.85546875" style="100" customWidth="1"/>
    <col min="10242" max="10242" width="2" style="100" customWidth="1"/>
    <col min="10243" max="10243" width="47.7109375" style="100" customWidth="1"/>
    <col min="10244" max="10244" width="17.28515625" style="100" customWidth="1"/>
    <col min="10245" max="10246" width="11.42578125" style="100"/>
    <col min="10247" max="10247" width="17.5703125" style="100" customWidth="1"/>
    <col min="10248" max="10496" width="11.42578125" style="100"/>
    <col min="10497" max="10497" width="3.85546875" style="100" customWidth="1"/>
    <col min="10498" max="10498" width="2" style="100" customWidth="1"/>
    <col min="10499" max="10499" width="47.7109375" style="100" customWidth="1"/>
    <col min="10500" max="10500" width="17.28515625" style="100" customWidth="1"/>
    <col min="10501" max="10502" width="11.42578125" style="100"/>
    <col min="10503" max="10503" width="17.5703125" style="100" customWidth="1"/>
    <col min="10504" max="10752" width="11.42578125" style="100"/>
    <col min="10753" max="10753" width="3.85546875" style="100" customWidth="1"/>
    <col min="10754" max="10754" width="2" style="100" customWidth="1"/>
    <col min="10755" max="10755" width="47.7109375" style="100" customWidth="1"/>
    <col min="10756" max="10756" width="17.28515625" style="100" customWidth="1"/>
    <col min="10757" max="10758" width="11.42578125" style="100"/>
    <col min="10759" max="10759" width="17.5703125" style="100" customWidth="1"/>
    <col min="10760" max="11008" width="11.42578125" style="100"/>
    <col min="11009" max="11009" width="3.85546875" style="100" customWidth="1"/>
    <col min="11010" max="11010" width="2" style="100" customWidth="1"/>
    <col min="11011" max="11011" width="47.7109375" style="100" customWidth="1"/>
    <col min="11012" max="11012" width="17.28515625" style="100" customWidth="1"/>
    <col min="11013" max="11014" width="11.42578125" style="100"/>
    <col min="11015" max="11015" width="17.5703125" style="100" customWidth="1"/>
    <col min="11016" max="11264" width="11.42578125" style="100"/>
    <col min="11265" max="11265" width="3.85546875" style="100" customWidth="1"/>
    <col min="11266" max="11266" width="2" style="100" customWidth="1"/>
    <col min="11267" max="11267" width="47.7109375" style="100" customWidth="1"/>
    <col min="11268" max="11268" width="17.28515625" style="100" customWidth="1"/>
    <col min="11269" max="11270" width="11.42578125" style="100"/>
    <col min="11271" max="11271" width="17.5703125" style="100" customWidth="1"/>
    <col min="11272" max="11520" width="11.42578125" style="100"/>
    <col min="11521" max="11521" width="3.85546875" style="100" customWidth="1"/>
    <col min="11522" max="11522" width="2" style="100" customWidth="1"/>
    <col min="11523" max="11523" width="47.7109375" style="100" customWidth="1"/>
    <col min="11524" max="11524" width="17.28515625" style="100" customWidth="1"/>
    <col min="11525" max="11526" width="11.42578125" style="100"/>
    <col min="11527" max="11527" width="17.5703125" style="100" customWidth="1"/>
    <col min="11528" max="11776" width="11.42578125" style="100"/>
    <col min="11777" max="11777" width="3.85546875" style="100" customWidth="1"/>
    <col min="11778" max="11778" width="2" style="100" customWidth="1"/>
    <col min="11779" max="11779" width="47.7109375" style="100" customWidth="1"/>
    <col min="11780" max="11780" width="17.28515625" style="100" customWidth="1"/>
    <col min="11781" max="11782" width="11.42578125" style="100"/>
    <col min="11783" max="11783" width="17.5703125" style="100" customWidth="1"/>
    <col min="11784" max="12032" width="11.42578125" style="100"/>
    <col min="12033" max="12033" width="3.85546875" style="100" customWidth="1"/>
    <col min="12034" max="12034" width="2" style="100" customWidth="1"/>
    <col min="12035" max="12035" width="47.7109375" style="100" customWidth="1"/>
    <col min="12036" max="12036" width="17.28515625" style="100" customWidth="1"/>
    <col min="12037" max="12038" width="11.42578125" style="100"/>
    <col min="12039" max="12039" width="17.5703125" style="100" customWidth="1"/>
    <col min="12040" max="12288" width="11.42578125" style="100"/>
    <col min="12289" max="12289" width="3.85546875" style="100" customWidth="1"/>
    <col min="12290" max="12290" width="2" style="100" customWidth="1"/>
    <col min="12291" max="12291" width="47.7109375" style="100" customWidth="1"/>
    <col min="12292" max="12292" width="17.28515625" style="100" customWidth="1"/>
    <col min="12293" max="12294" width="11.42578125" style="100"/>
    <col min="12295" max="12295" width="17.5703125" style="100" customWidth="1"/>
    <col min="12296" max="12544" width="11.42578125" style="100"/>
    <col min="12545" max="12545" width="3.85546875" style="100" customWidth="1"/>
    <col min="12546" max="12546" width="2" style="100" customWidth="1"/>
    <col min="12547" max="12547" width="47.7109375" style="100" customWidth="1"/>
    <col min="12548" max="12548" width="17.28515625" style="100" customWidth="1"/>
    <col min="12549" max="12550" width="11.42578125" style="100"/>
    <col min="12551" max="12551" width="17.5703125" style="100" customWidth="1"/>
    <col min="12552" max="12800" width="11.42578125" style="100"/>
    <col min="12801" max="12801" width="3.85546875" style="100" customWidth="1"/>
    <col min="12802" max="12802" width="2" style="100" customWidth="1"/>
    <col min="12803" max="12803" width="47.7109375" style="100" customWidth="1"/>
    <col min="12804" max="12804" width="17.28515625" style="100" customWidth="1"/>
    <col min="12805" max="12806" width="11.42578125" style="100"/>
    <col min="12807" max="12807" width="17.5703125" style="100" customWidth="1"/>
    <col min="12808" max="13056" width="11.42578125" style="100"/>
    <col min="13057" max="13057" width="3.85546875" style="100" customWidth="1"/>
    <col min="13058" max="13058" width="2" style="100" customWidth="1"/>
    <col min="13059" max="13059" width="47.7109375" style="100" customWidth="1"/>
    <col min="13060" max="13060" width="17.28515625" style="100" customWidth="1"/>
    <col min="13061" max="13062" width="11.42578125" style="100"/>
    <col min="13063" max="13063" width="17.5703125" style="100" customWidth="1"/>
    <col min="13064" max="13312" width="11.42578125" style="100"/>
    <col min="13313" max="13313" width="3.85546875" style="100" customWidth="1"/>
    <col min="13314" max="13314" width="2" style="100" customWidth="1"/>
    <col min="13315" max="13315" width="47.7109375" style="100" customWidth="1"/>
    <col min="13316" max="13316" width="17.28515625" style="100" customWidth="1"/>
    <col min="13317" max="13318" width="11.42578125" style="100"/>
    <col min="13319" max="13319" width="17.5703125" style="100" customWidth="1"/>
    <col min="13320" max="13568" width="11.42578125" style="100"/>
    <col min="13569" max="13569" width="3.85546875" style="100" customWidth="1"/>
    <col min="13570" max="13570" width="2" style="100" customWidth="1"/>
    <col min="13571" max="13571" width="47.7109375" style="100" customWidth="1"/>
    <col min="13572" max="13572" width="17.28515625" style="100" customWidth="1"/>
    <col min="13573" max="13574" width="11.42578125" style="100"/>
    <col min="13575" max="13575" width="17.5703125" style="100" customWidth="1"/>
    <col min="13576" max="13824" width="11.42578125" style="100"/>
    <col min="13825" max="13825" width="3.85546875" style="100" customWidth="1"/>
    <col min="13826" max="13826" width="2" style="100" customWidth="1"/>
    <col min="13827" max="13827" width="47.7109375" style="100" customWidth="1"/>
    <col min="13828" max="13828" width="17.28515625" style="100" customWidth="1"/>
    <col min="13829" max="13830" width="11.42578125" style="100"/>
    <col min="13831" max="13831" width="17.5703125" style="100" customWidth="1"/>
    <col min="13832" max="14080" width="11.42578125" style="100"/>
    <col min="14081" max="14081" width="3.85546875" style="100" customWidth="1"/>
    <col min="14082" max="14082" width="2" style="100" customWidth="1"/>
    <col min="14083" max="14083" width="47.7109375" style="100" customWidth="1"/>
    <col min="14084" max="14084" width="17.28515625" style="100" customWidth="1"/>
    <col min="14085" max="14086" width="11.42578125" style="100"/>
    <col min="14087" max="14087" width="17.5703125" style="100" customWidth="1"/>
    <col min="14088" max="14336" width="11.42578125" style="100"/>
    <col min="14337" max="14337" width="3.85546875" style="100" customWidth="1"/>
    <col min="14338" max="14338" width="2" style="100" customWidth="1"/>
    <col min="14339" max="14339" width="47.7109375" style="100" customWidth="1"/>
    <col min="14340" max="14340" width="17.28515625" style="100" customWidth="1"/>
    <col min="14341" max="14342" width="11.42578125" style="100"/>
    <col min="14343" max="14343" width="17.5703125" style="100" customWidth="1"/>
    <col min="14344" max="14592" width="11.42578125" style="100"/>
    <col min="14593" max="14593" width="3.85546875" style="100" customWidth="1"/>
    <col min="14594" max="14594" width="2" style="100" customWidth="1"/>
    <col min="14595" max="14595" width="47.7109375" style="100" customWidth="1"/>
    <col min="14596" max="14596" width="17.28515625" style="100" customWidth="1"/>
    <col min="14597" max="14598" width="11.42578125" style="100"/>
    <col min="14599" max="14599" width="17.5703125" style="100" customWidth="1"/>
    <col min="14600" max="14848" width="11.42578125" style="100"/>
    <col min="14849" max="14849" width="3.85546875" style="100" customWidth="1"/>
    <col min="14850" max="14850" width="2" style="100" customWidth="1"/>
    <col min="14851" max="14851" width="47.7109375" style="100" customWidth="1"/>
    <col min="14852" max="14852" width="17.28515625" style="100" customWidth="1"/>
    <col min="14853" max="14854" width="11.42578125" style="100"/>
    <col min="14855" max="14855" width="17.5703125" style="100" customWidth="1"/>
    <col min="14856" max="15104" width="11.42578125" style="100"/>
    <col min="15105" max="15105" width="3.85546875" style="100" customWidth="1"/>
    <col min="15106" max="15106" width="2" style="100" customWidth="1"/>
    <col min="15107" max="15107" width="47.7109375" style="100" customWidth="1"/>
    <col min="15108" max="15108" width="17.28515625" style="100" customWidth="1"/>
    <col min="15109" max="15110" width="11.42578125" style="100"/>
    <col min="15111" max="15111" width="17.5703125" style="100" customWidth="1"/>
    <col min="15112" max="15360" width="11.42578125" style="100"/>
    <col min="15361" max="15361" width="3.85546875" style="100" customWidth="1"/>
    <col min="15362" max="15362" width="2" style="100" customWidth="1"/>
    <col min="15363" max="15363" width="47.7109375" style="100" customWidth="1"/>
    <col min="15364" max="15364" width="17.28515625" style="100" customWidth="1"/>
    <col min="15365" max="15366" width="11.42578125" style="100"/>
    <col min="15367" max="15367" width="17.5703125" style="100" customWidth="1"/>
    <col min="15368" max="15616" width="11.42578125" style="100"/>
    <col min="15617" max="15617" width="3.85546875" style="100" customWidth="1"/>
    <col min="15618" max="15618" width="2" style="100" customWidth="1"/>
    <col min="15619" max="15619" width="47.7109375" style="100" customWidth="1"/>
    <col min="15620" max="15620" width="17.28515625" style="100" customWidth="1"/>
    <col min="15621" max="15622" width="11.42578125" style="100"/>
    <col min="15623" max="15623" width="17.5703125" style="100" customWidth="1"/>
    <col min="15624" max="15872" width="11.42578125" style="100"/>
    <col min="15873" max="15873" width="3.85546875" style="100" customWidth="1"/>
    <col min="15874" max="15874" width="2" style="100" customWidth="1"/>
    <col min="15875" max="15875" width="47.7109375" style="100" customWidth="1"/>
    <col min="15876" max="15876" width="17.28515625" style="100" customWidth="1"/>
    <col min="15877" max="15878" width="11.42578125" style="100"/>
    <col min="15879" max="15879" width="17.5703125" style="100" customWidth="1"/>
    <col min="15880" max="16128" width="11.42578125" style="100"/>
    <col min="16129" max="16129" width="3.85546875" style="100" customWidth="1"/>
    <col min="16130" max="16130" width="2" style="100" customWidth="1"/>
    <col min="16131" max="16131" width="47.7109375" style="100" customWidth="1"/>
    <col min="16132" max="16132" width="17.28515625" style="100" customWidth="1"/>
    <col min="16133" max="16134" width="11.42578125" style="100"/>
    <col min="16135" max="16135" width="17.5703125" style="100" customWidth="1"/>
    <col min="16136" max="16384" width="11.42578125" style="100"/>
  </cols>
  <sheetData>
    <row r="1" spans="2:13" ht="31.5" customHeight="1" x14ac:dyDescent="0.2"/>
    <row r="2" spans="2:13" s="102" customFormat="1" ht="20.25" x14ac:dyDescent="0.3">
      <c r="B2" s="101" t="s">
        <v>81</v>
      </c>
      <c r="G2" s="103"/>
      <c r="H2" s="103"/>
      <c r="I2" s="103"/>
      <c r="J2" s="103"/>
      <c r="K2" s="103"/>
      <c r="L2" s="103"/>
      <c r="M2" s="103"/>
    </row>
    <row r="3" spans="2:13" s="102" customFormat="1" ht="20.25" x14ac:dyDescent="0.3">
      <c r="B3" s="104" t="s">
        <v>82</v>
      </c>
      <c r="C3" s="105"/>
      <c r="D3" s="105"/>
      <c r="E3" s="105"/>
      <c r="F3" s="105"/>
      <c r="G3" s="105"/>
      <c r="H3" s="105"/>
      <c r="I3" s="105"/>
    </row>
    <row r="4" spans="2:13" s="102" customFormat="1" ht="20.25" x14ac:dyDescent="0.3">
      <c r="B4" s="106" t="s">
        <v>83</v>
      </c>
      <c r="C4" s="105"/>
      <c r="D4" s="105"/>
      <c r="E4" s="105"/>
      <c r="F4" s="105"/>
      <c r="G4" s="105"/>
      <c r="H4" s="105"/>
      <c r="I4" s="105"/>
    </row>
    <row r="5" spans="2:13" s="102" customFormat="1" x14ac:dyDescent="0.2"/>
    <row r="6" spans="2:13" x14ac:dyDescent="0.2">
      <c r="B6" s="107" t="s">
        <v>84</v>
      </c>
      <c r="C6" s="107"/>
    </row>
    <row r="7" spans="2:13" x14ac:dyDescent="0.2">
      <c r="B7" s="108" t="s">
        <v>85</v>
      </c>
      <c r="C7" s="107"/>
    </row>
    <row r="8" spans="2:13" x14ac:dyDescent="0.2">
      <c r="B8" s="107"/>
      <c r="C8" s="107"/>
    </row>
    <row r="9" spans="2:13" ht="6.75" customHeight="1" x14ac:dyDescent="0.2">
      <c r="B9" s="107"/>
      <c r="C9" s="107"/>
    </row>
    <row r="10" spans="2:13" x14ac:dyDescent="0.2">
      <c r="B10" s="108" t="s">
        <v>86</v>
      </c>
      <c r="C10" s="107"/>
    </row>
    <row r="11" spans="2:13" x14ac:dyDescent="0.2">
      <c r="B11" s="107" t="s">
        <v>87</v>
      </c>
      <c r="C11" s="107"/>
    </row>
    <row r="12" spans="2:13" ht="6.75" customHeight="1" x14ac:dyDescent="0.2">
      <c r="B12" s="107"/>
      <c r="C12" s="107"/>
    </row>
    <row r="13" spans="2:13" x14ac:dyDescent="0.2">
      <c r="B13" s="107" t="s">
        <v>144</v>
      </c>
      <c r="C13" s="107"/>
    </row>
    <row r="14" spans="2:13" x14ac:dyDescent="0.2">
      <c r="B14" s="107" t="s">
        <v>88</v>
      </c>
      <c r="C14" s="107"/>
    </row>
    <row r="15" spans="2:13" x14ac:dyDescent="0.2">
      <c r="B15" s="107"/>
      <c r="C15" s="107"/>
    </row>
    <row r="16" spans="2:13" x14ac:dyDescent="0.2">
      <c r="B16" s="107" t="s">
        <v>112</v>
      </c>
      <c r="C16" s="107"/>
      <c r="E16" s="23"/>
    </row>
    <row r="17" spans="1:11" x14ac:dyDescent="0.2">
      <c r="B17" s="107"/>
      <c r="C17" s="107"/>
    </row>
    <row r="18" spans="1:11" x14ac:dyDescent="0.2">
      <c r="B18" s="107" t="s">
        <v>89</v>
      </c>
      <c r="C18" s="107"/>
    </row>
    <row r="20" spans="1:11" s="107" customFormat="1" ht="13.5" thickBot="1" x14ac:dyDescent="0.25">
      <c r="A20" s="100"/>
      <c r="B20" s="328" t="s">
        <v>90</v>
      </c>
      <c r="C20" s="329"/>
      <c r="D20" s="109" t="s">
        <v>91</v>
      </c>
    </row>
    <row r="21" spans="1:11" x14ac:dyDescent="0.2">
      <c r="A21" s="107"/>
      <c r="B21" s="330" t="s">
        <v>92</v>
      </c>
      <c r="C21" s="331"/>
      <c r="D21" s="332"/>
    </row>
    <row r="22" spans="1:11" ht="38.25" x14ac:dyDescent="0.2">
      <c r="B22" s="110"/>
      <c r="C22" s="111" t="s">
        <v>93</v>
      </c>
      <c r="D22" s="112" t="s">
        <v>14</v>
      </c>
    </row>
    <row r="23" spans="1:11" ht="18" customHeight="1" x14ac:dyDescent="0.2">
      <c r="B23" s="113"/>
      <c r="C23" s="239" t="s">
        <v>94</v>
      </c>
      <c r="D23" s="112" t="s">
        <v>14</v>
      </c>
    </row>
    <row r="24" spans="1:11" s="117" customFormat="1" ht="26.1" customHeight="1" x14ac:dyDescent="0.2">
      <c r="A24" s="100"/>
      <c r="B24" s="114"/>
      <c r="C24" s="115" t="s">
        <v>95</v>
      </c>
      <c r="D24" s="116" t="s">
        <v>4</v>
      </c>
      <c r="E24" s="339" t="s">
        <v>140</v>
      </c>
      <c r="F24" s="340"/>
      <c r="G24" s="340"/>
      <c r="H24" s="340"/>
      <c r="I24" s="340"/>
      <c r="J24" s="340"/>
      <c r="K24" s="340"/>
    </row>
    <row r="25" spans="1:11" s="117" customFormat="1" ht="38.25" x14ac:dyDescent="0.2">
      <c r="B25" s="118"/>
      <c r="C25" s="115" t="s">
        <v>96</v>
      </c>
      <c r="D25" s="116" t="s">
        <v>6</v>
      </c>
    </row>
    <row r="26" spans="1:11" s="117" customFormat="1" ht="18" customHeight="1" x14ac:dyDescent="0.2">
      <c r="B26" s="119"/>
      <c r="C26" s="238" t="s">
        <v>97</v>
      </c>
      <c r="D26" s="116" t="s">
        <v>5</v>
      </c>
      <c r="E26" s="339" t="s">
        <v>141</v>
      </c>
      <c r="F26" s="340"/>
      <c r="G26" s="340"/>
      <c r="H26" s="340"/>
      <c r="I26" s="340"/>
      <c r="J26" s="340"/>
      <c r="K26" s="340"/>
    </row>
    <row r="27" spans="1:11" s="117" customFormat="1" ht="18" customHeight="1" x14ac:dyDescent="0.2">
      <c r="B27" s="196"/>
      <c r="C27" s="115" t="s">
        <v>98</v>
      </c>
      <c r="D27" s="116" t="s">
        <v>3</v>
      </c>
      <c r="E27" s="339"/>
      <c r="F27" s="340"/>
      <c r="G27" s="340"/>
      <c r="H27" s="340"/>
      <c r="I27" s="340"/>
      <c r="J27" s="340"/>
      <c r="K27" s="340"/>
    </row>
    <row r="28" spans="1:11" s="117" customFormat="1" ht="18" customHeight="1" thickBot="1" x14ac:dyDescent="0.25">
      <c r="B28" s="193"/>
      <c r="C28" s="194" t="s">
        <v>113</v>
      </c>
      <c r="D28" s="195" t="s">
        <v>114</v>
      </c>
      <c r="E28" s="339"/>
      <c r="F28" s="340"/>
      <c r="G28" s="340"/>
      <c r="H28" s="340"/>
      <c r="I28" s="340"/>
      <c r="J28" s="340"/>
      <c r="K28" s="340"/>
    </row>
    <row r="29" spans="1:11" s="122" customFormat="1" ht="42" customHeight="1" x14ac:dyDescent="0.2">
      <c r="A29" s="117"/>
      <c r="B29" s="333" t="s">
        <v>106</v>
      </c>
      <c r="C29" s="334"/>
      <c r="D29" s="335"/>
    </row>
    <row r="30" spans="1:11" s="117" customFormat="1" x14ac:dyDescent="0.2">
      <c r="A30" s="122"/>
      <c r="B30" s="336"/>
      <c r="C30" s="115" t="s">
        <v>99</v>
      </c>
      <c r="D30" s="116" t="s">
        <v>100</v>
      </c>
    </row>
    <row r="31" spans="1:11" s="117" customFormat="1" x14ac:dyDescent="0.2">
      <c r="B31" s="337"/>
      <c r="C31" s="115" t="s">
        <v>101</v>
      </c>
      <c r="D31" s="116" t="s">
        <v>102</v>
      </c>
    </row>
    <row r="32" spans="1:11" s="117" customFormat="1" ht="13.5" thickBot="1" x14ac:dyDescent="0.25">
      <c r="B32" s="338"/>
      <c r="C32" s="120" t="s">
        <v>103</v>
      </c>
      <c r="D32" s="121" t="s">
        <v>102</v>
      </c>
    </row>
    <row r="33" spans="1:10" x14ac:dyDescent="0.2">
      <c r="A33" s="117"/>
    </row>
    <row r="34" spans="1:10" s="123" customFormat="1" x14ac:dyDescent="0.2">
      <c r="A34" s="100"/>
      <c r="B34" s="123" t="s">
        <v>104</v>
      </c>
      <c r="H34" s="7" t="s">
        <v>7</v>
      </c>
      <c r="J34" s="7"/>
    </row>
    <row r="35" spans="1:10" x14ac:dyDescent="0.2">
      <c r="A35" s="123"/>
    </row>
    <row r="37" spans="1:10" x14ac:dyDescent="0.2">
      <c r="B37" s="124" t="s">
        <v>142</v>
      </c>
      <c r="J37" s="124" t="s">
        <v>143</v>
      </c>
    </row>
  </sheetData>
  <sheetProtection password="CCA0" sheet="1" objects="1" scenarios="1" selectLockedCells="1" selectUnlockedCells="1"/>
  <mergeCells count="6">
    <mergeCell ref="B20:C20"/>
    <mergeCell ref="B21:D21"/>
    <mergeCell ref="B29:D29"/>
    <mergeCell ref="B30:B32"/>
    <mergeCell ref="E24:K24"/>
    <mergeCell ref="E26:K28"/>
  </mergeCells>
  <hyperlinks>
    <hyperlink ref="H34" r:id="rId1" xr:uid="{00000000-0004-0000-0200-000000000000}"/>
  </hyperlinks>
  <pageMargins left="0.59055118110236227" right="0.59055118110236227" top="0.59055118110236227" bottom="0.39370078740157483" header="0.51181102362204722" footer="0.51181102362204722"/>
  <pageSetup paperSize="9" scale="8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Cost calculator</vt:lpstr>
      <vt:lpstr>personnel rates 2024-2027</vt:lpstr>
      <vt:lpstr>General Information</vt:lpstr>
      <vt:lpstr>'Cost calculator'!Cost_Categories</vt:lpstr>
      <vt:lpstr>'Cost calculator'!Druckbereich</vt:lpstr>
      <vt:lpstr>'personnel rates 2024-2027'!Druckbereich</vt:lpstr>
      <vt:lpstr>'Cost calculator'!Funding_categories</vt:lpstr>
      <vt:lpstr>'Cost calculator'!Personnel_Categories</vt:lpstr>
      <vt:lpstr>'Cost calculator'!Staff_category</vt:lpstr>
    </vt:vector>
  </TitlesOfParts>
  <Company>Universität für Bodenkultur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edenk</dc:creator>
  <cp:lastModifiedBy>Wolf Tamara</cp:lastModifiedBy>
  <cp:lastPrinted>2022-02-25T13:37:57Z</cp:lastPrinted>
  <dcterms:created xsi:type="dcterms:W3CDTF">2008-08-05T14:42:00Z</dcterms:created>
  <dcterms:modified xsi:type="dcterms:W3CDTF">2024-06-05T08:05:56Z</dcterms:modified>
</cp:coreProperties>
</file>